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Cloud\Box\BACWA FY2017-present\COLLABORATIVES\BACC\BACC FY 2024-2025\Bid Submittal\11-2024 Sodium Bisulfite\"/>
    </mc:Choice>
  </mc:AlternateContent>
  <xr:revisionPtr revIDLastSave="0" documentId="13_ncr:1_{0001C73D-2840-406C-BB96-A8E3CFE293CC}" xr6:coauthVersionLast="47" xr6:coauthVersionMax="47" xr10:uidLastSave="{00000000-0000-0000-0000-000000000000}"/>
  <bookViews>
    <workbookView xWindow="-108" yWindow="-108" windowWidth="23256" windowHeight="12576" activeTab="1" xr2:uid="{00000000-000D-0000-FFFF-FFFF00000000}"/>
  </bookViews>
  <sheets>
    <sheet name="2024" sheetId="7" r:id="rId1"/>
    <sheet name="Bid Review" sheetId="2" r:id="rId2"/>
    <sheet name="2023" sheetId="8" r:id="rId3"/>
    <sheet name="2022" sheetId="1" r:id="rId4"/>
    <sheet name="2021" sheetId="6" r:id="rId5"/>
    <sheet name="2019" sheetId="5" r:id="rId6"/>
    <sheet name="2018" sheetId="4" r:id="rId7"/>
    <sheet name="2017" sheetId="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 i="7" l="1"/>
  <c r="M23" i="7"/>
  <c r="D23" i="7"/>
  <c r="E23" i="7"/>
  <c r="F23" i="7"/>
  <c r="G23" i="7"/>
  <c r="H23" i="7"/>
  <c r="I23" i="7"/>
  <c r="J23" i="7"/>
  <c r="K23" i="7"/>
  <c r="L23" i="7"/>
  <c r="D22" i="7"/>
  <c r="E22" i="7"/>
  <c r="F22" i="7"/>
  <c r="G22" i="7"/>
  <c r="H22" i="7"/>
  <c r="I22" i="7"/>
  <c r="J22" i="7"/>
  <c r="K22" i="7"/>
  <c r="L22" i="7"/>
  <c r="C23" i="7"/>
  <c r="C22" i="7"/>
  <c r="L21" i="8"/>
  <c r="K21" i="8"/>
  <c r="J21" i="8"/>
  <c r="I21" i="8"/>
  <c r="H21" i="8"/>
  <c r="G21" i="8"/>
  <c r="F21" i="8"/>
  <c r="E21" i="8"/>
  <c r="D21" i="8"/>
  <c r="C21" i="8"/>
  <c r="N22" i="1"/>
  <c r="K22" i="1"/>
  <c r="M22" i="1"/>
  <c r="L22" i="1"/>
  <c r="I22" i="1"/>
  <c r="H22" i="1"/>
  <c r="G22" i="1"/>
  <c r="F22" i="1"/>
  <c r="E22" i="1"/>
  <c r="D22" i="1"/>
  <c r="C22" i="1"/>
  <c r="J22" i="1"/>
  <c r="O22" i="1" l="1"/>
  <c r="F30" i="5"/>
  <c r="D30" i="5"/>
  <c r="K29" i="5"/>
  <c r="K30" i="5" s="1"/>
  <c r="J29" i="5"/>
  <c r="J30" i="5" s="1"/>
  <c r="I29" i="5"/>
  <c r="I30" i="5" s="1"/>
  <c r="H29" i="5"/>
  <c r="H30" i="5" s="1"/>
  <c r="G29" i="5"/>
  <c r="G30" i="5" s="1"/>
  <c r="F29" i="5"/>
  <c r="E29" i="5"/>
  <c r="E30" i="5" s="1"/>
  <c r="D29" i="5"/>
  <c r="C29" i="5"/>
  <c r="C30" i="5" s="1"/>
  <c r="L30" i="5" s="1"/>
  <c r="K21" i="5"/>
  <c r="J21" i="5"/>
  <c r="I21" i="5"/>
  <c r="H21" i="5"/>
  <c r="G21" i="5"/>
  <c r="F21" i="5"/>
  <c r="E21" i="5"/>
  <c r="D21" i="5"/>
  <c r="C21" i="5"/>
  <c r="B21" i="5"/>
  <c r="L21" i="5" s="1"/>
  <c r="K20" i="5"/>
  <c r="J20" i="5"/>
  <c r="H20" i="5"/>
  <c r="G20" i="5"/>
  <c r="F20" i="5"/>
  <c r="E20" i="5"/>
  <c r="D20" i="5"/>
  <c r="C20" i="5"/>
  <c r="B20" i="5"/>
  <c r="I19" i="5"/>
  <c r="I20" i="5" s="1"/>
  <c r="L20" i="5" s="1"/>
  <c r="D30" i="4"/>
  <c r="J29" i="4"/>
  <c r="J30" i="4" s="1"/>
  <c r="I29" i="4"/>
  <c r="I30" i="4" s="1"/>
  <c r="H29" i="4"/>
  <c r="H30" i="4" s="1"/>
  <c r="G29" i="4"/>
  <c r="G30" i="4" s="1"/>
  <c r="F29" i="4"/>
  <c r="F30" i="4" s="1"/>
  <c r="E29" i="4"/>
  <c r="E30" i="4" s="1"/>
  <c r="D29" i="4"/>
  <c r="C29" i="4"/>
  <c r="C30" i="4" s="1"/>
  <c r="B29" i="4"/>
  <c r="B30" i="4" s="1"/>
  <c r="J20" i="4"/>
  <c r="I20" i="4"/>
  <c r="H20" i="4"/>
  <c r="G20" i="4"/>
  <c r="K20" i="4" s="1"/>
  <c r="F20" i="4"/>
  <c r="E20" i="4"/>
  <c r="D20" i="4"/>
  <c r="C20" i="4"/>
  <c r="B20" i="4"/>
  <c r="J19" i="4"/>
  <c r="I19" i="4"/>
  <c r="H19" i="4"/>
  <c r="G19" i="4"/>
  <c r="F19" i="4"/>
  <c r="E19" i="4"/>
  <c r="D19" i="4"/>
  <c r="C19" i="4"/>
  <c r="B19" i="4"/>
  <c r="K19" i="4" s="1"/>
  <c r="J18" i="4"/>
  <c r="I18" i="4"/>
  <c r="H18" i="4"/>
  <c r="S7" i="3"/>
  <c r="Q7" i="3"/>
  <c r="O7" i="3"/>
  <c r="M7" i="3"/>
  <c r="K7" i="3"/>
  <c r="I7" i="3"/>
  <c r="G7" i="3"/>
  <c r="E7" i="3"/>
  <c r="C7" i="3"/>
  <c r="T7" i="3" s="1"/>
  <c r="S6" i="3"/>
  <c r="Q6" i="3"/>
  <c r="O6" i="3"/>
  <c r="M6" i="3"/>
  <c r="K6" i="3"/>
  <c r="I6" i="3"/>
  <c r="G6" i="3"/>
  <c r="E6" i="3"/>
  <c r="T6" i="3" s="1"/>
  <c r="C6" i="3"/>
</calcChain>
</file>

<file path=xl/sharedStrings.xml><?xml version="1.0" encoding="utf-8"?>
<sst xmlns="http://schemas.openxmlformats.org/spreadsheetml/2006/main" count="475" uniqueCount="156">
  <si>
    <t>Bay Area Clean Water Agencies</t>
  </si>
  <si>
    <t>Issued on 03/18/2021</t>
  </si>
  <si>
    <t>Bid Due on April 15, 2021  4:00 PM (PDT)</t>
  </si>
  <si>
    <t>Exported on 04/15/2021</t>
  </si>
  <si>
    <t>Univar Solutions USA Inc.</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</si>
  <si>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</si>
  <si>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</si>
  <si>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</si>
  <si>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</si>
  <si>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</si>
  <si>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</si>
  <si>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</si>
  <si>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</si>
  <si>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</si>
  <si>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</si>
  <si>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</si>
  <si>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</si>
  <si>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</si>
  <si>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</si>
  <si>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</si>
  <si>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</si>
  <si>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</si>
  <si>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</si>
  <si>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</si>
  <si>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</si>
  <si>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</si>
  <si>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</si>
  <si>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</si>
  <si>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North Bay</t>
  </si>
  <si>
    <t>Sacramento</t>
  </si>
  <si>
    <t>Bid Results for Project 11-2021 SODIUM BISULFITE</t>
  </si>
  <si>
    <t>Chemurgic</t>
  </si>
  <si>
    <t>SODIUM BISULFITE 25% Solution</t>
  </si>
  <si>
    <t>Central Valley</t>
  </si>
  <si>
    <t>gal</t>
  </si>
  <si>
    <t>East Bay</t>
  </si>
  <si>
    <t>Peninsula</t>
  </si>
  <si>
    <t>South Bay</t>
  </si>
  <si>
    <t>SODIUM BISULFITE 40% Solution</t>
  </si>
  <si>
    <t>BAY AREA CHEMICAL CONSORTIUM</t>
  </si>
  <si>
    <t>Final Bid Tabulation for Bid No. 11-2017</t>
  </si>
  <si>
    <t>Supply and Delivery of Sodium Bisulfite</t>
  </si>
  <si>
    <t>Open Date: Tuesday, April 4, 2017 at 9:00 a.m. PDT</t>
  </si>
  <si>
    <t>Name of Bidder</t>
  </si>
  <si>
    <t>North Bay
25% Solution
Unit Price
Per Gallon</t>
  </si>
  <si>
    <r>
      <t xml:space="preserve">North Bay Cost Estimated at
</t>
    </r>
    <r>
      <rPr>
        <b/>
        <sz val="9"/>
        <color rgb="FFFF0000"/>
        <rFont val="Calibri"/>
        <family val="2"/>
        <scheme val="minor"/>
      </rPr>
      <t>497,000 Gals</t>
    </r>
    <r>
      <rPr>
        <b/>
        <sz val="9"/>
        <color theme="1"/>
        <rFont val="Calibri"/>
        <family val="2"/>
        <scheme val="minor"/>
      </rPr>
      <t xml:space="preserve"> </t>
    </r>
  </si>
  <si>
    <t>East Bay
25% Solution
Unit Price
Per Gallon</t>
  </si>
  <si>
    <r>
      <t xml:space="preserve">East Bay Cost Estimated at </t>
    </r>
    <r>
      <rPr>
        <b/>
        <sz val="9"/>
        <color rgb="FFFF0000"/>
        <rFont val="Calibri"/>
        <family val="2"/>
        <scheme val="minor"/>
      </rPr>
      <t>200,000 Gals</t>
    </r>
  </si>
  <si>
    <t>South Bay
25% Solution
Unit Price
Per Gallon</t>
  </si>
  <si>
    <r>
      <t xml:space="preserve">South Bay Cost Estimated at </t>
    </r>
    <r>
      <rPr>
        <b/>
        <sz val="9"/>
        <color rgb="FFFF0000"/>
        <rFont val="Calibri"/>
        <family val="2"/>
        <scheme val="minor"/>
      </rPr>
      <t>660,000 Gals</t>
    </r>
  </si>
  <si>
    <t>Peninsula
25% Solution
Unit Price
Per Gallon</t>
  </si>
  <si>
    <r>
      <t xml:space="preserve">Peninsula Cost Estimated at </t>
    </r>
    <r>
      <rPr>
        <b/>
        <sz val="9"/>
        <color rgb="FFFF0000"/>
        <rFont val="Calibri"/>
        <family val="2"/>
        <scheme val="minor"/>
      </rPr>
      <t>598,000 Gals</t>
    </r>
  </si>
  <si>
    <t>Peninsula
40% Solution
Unit Price
Per Gallon</t>
  </si>
  <si>
    <r>
      <t xml:space="preserve">Peninsula Cost Estimated at </t>
    </r>
    <r>
      <rPr>
        <b/>
        <sz val="9"/>
        <color rgb="FFFF0000"/>
        <rFont val="Calibri"/>
        <family val="2"/>
        <scheme val="minor"/>
      </rPr>
      <t>115,000 Gals</t>
    </r>
  </si>
  <si>
    <t>Marin-Sonoma-Napa
25% Solution
Unit Price
Per Gallon</t>
  </si>
  <si>
    <r>
      <t xml:space="preserve">Marin-Sonoma-Napa Cost Estimated at </t>
    </r>
    <r>
      <rPr>
        <b/>
        <sz val="9"/>
        <color rgb="FFFF0000"/>
        <rFont val="Calibri"/>
        <family val="2"/>
        <scheme val="minor"/>
      </rPr>
      <t>471,300 Gals</t>
    </r>
  </si>
  <si>
    <t>Sacramento
25% Solution
Unit Price
Per Gallon</t>
  </si>
  <si>
    <r>
      <t xml:space="preserve">Sacramento Cost Estimated at
 </t>
    </r>
    <r>
      <rPr>
        <b/>
        <sz val="9"/>
        <color rgb="FFFF0000"/>
        <rFont val="Calibri"/>
        <family val="2"/>
        <scheme val="minor"/>
      </rPr>
      <t>7,000 Gals</t>
    </r>
  </si>
  <si>
    <t>Sacramento
40% Solution
Unit Price
Per Gallon</t>
  </si>
  <si>
    <r>
      <t xml:space="preserve">Sacramento Cost Estimated at
 </t>
    </r>
    <r>
      <rPr>
        <b/>
        <sz val="9"/>
        <color rgb="FFFF0000"/>
        <rFont val="Calibri"/>
        <family val="2"/>
        <scheme val="minor"/>
      </rPr>
      <t>11,592 Gals</t>
    </r>
  </si>
  <si>
    <t>Central Valley
40% Solution
Unit Price
Per Gallon</t>
  </si>
  <si>
    <r>
      <t xml:space="preserve">Central Valley Cost Estimated at
 </t>
    </r>
    <r>
      <rPr>
        <b/>
        <sz val="9"/>
        <color rgb="FFFF0000"/>
        <rFont val="Calibri"/>
        <family val="2"/>
        <scheme val="minor"/>
      </rPr>
      <t>150,000 Gals</t>
    </r>
  </si>
  <si>
    <t>Total Overall Cost</t>
  </si>
  <si>
    <t>Univar USA Inc.</t>
  </si>
  <si>
    <t>Sierra Chemical Co.</t>
  </si>
  <si>
    <t>No Bid</t>
  </si>
  <si>
    <t>Lowest Overall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</si>
  <si>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11-2018</t>
    </r>
  </si>
  <si>
    <r>
      <t xml:space="preserve">Supply and Delivery of </t>
    </r>
    <r>
      <rPr>
        <b/>
        <sz val="12"/>
        <color theme="1"/>
        <rFont val="Calibri"/>
        <family val="2"/>
        <scheme val="minor"/>
      </rPr>
      <t>Sodium Bisulfite</t>
    </r>
    <r>
      <rPr>
        <sz val="12"/>
        <color theme="1"/>
        <rFont val="Calibri"/>
        <family val="2"/>
        <scheme val="minor"/>
      </rPr>
      <t xml:space="preserve"> for Fiscal Year 2018/2019</t>
    </r>
  </si>
  <si>
    <t>Open Date: Tuesday, April 10, 2018 at 9:00 a.m. PDT</t>
  </si>
  <si>
    <t>25% Solution, Unit Price Per Gallon</t>
  </si>
  <si>
    <t>40% Solution, Unit Price Per Gallon</t>
  </si>
  <si>
    <t>Brenntag Pacific, Inc.</t>
  </si>
  <si>
    <t>no bid</t>
  </si>
  <si>
    <t>Lowest responsive bid</t>
  </si>
  <si>
    <t>Single Bid Award</t>
  </si>
  <si>
    <t>25% Solution, in Gallons</t>
  </si>
  <si>
    <t>40% Solution, in Gallons</t>
  </si>
  <si>
    <t>Aggregate Cost Calculation:</t>
  </si>
  <si>
    <t>Total Aggregate Cost</t>
  </si>
  <si>
    <t>Estimated annual quantity</t>
  </si>
  <si>
    <t>irregular, non-responsive</t>
  </si>
  <si>
    <t>LOWEST OVERALL COST</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</si>
  <si>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</si>
  <si>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t>
  </si>
  <si>
    <t>Comparison of LOWEST OVERALL RESPONSIVE BID to Previous Year's Awarded Bid</t>
  </si>
  <si>
    <t>2017 Bid Awarded to: Univar</t>
  </si>
  <si>
    <t>2017 Awarded Unit Price</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</si>
  <si>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</si>
  <si>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</si>
  <si>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</si>
  <si>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</si>
  <si>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</si>
  <si>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</si>
  <si>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*Chemurgic bid was considered irregular as their product is for wastewater application only.</t>
  </si>
  <si>
    <r>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t>
    </r>
    <r>
      <rPr>
        <b/>
        <i/>
        <sz val="10"/>
        <color theme="1"/>
        <rFont val="Calibri"/>
        <family val="2"/>
        <scheme val="minor"/>
      </rPr>
      <t xml:space="preserve"> </t>
    </r>
    <r>
      <rPr>
        <b/>
        <i/>
        <u/>
        <sz val="10"/>
        <color theme="1"/>
        <rFont val="Calibri"/>
        <family val="2"/>
        <scheme val="minor"/>
      </rPr>
      <t>single bid</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</si>
  <si>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2018 Bid Awarded to: Univar</t>
  </si>
  <si>
    <t>2018 Awarded Unit Price</t>
  </si>
  <si>
    <t>N/A</t>
  </si>
  <si>
    <t>$ Increase/Decrease in 2019</t>
  </si>
  <si>
    <t>Average Increase</t>
  </si>
  <si>
    <t xml:space="preserve"> % Increase/Decrease in 2019</t>
  </si>
  <si>
    <t>2.16 Method of Award</t>
  </si>
  <si>
    <t>Bids may be awarded to the lowest responsive and responsible bidder meeting the specifications for bulk</t>
  </si>
  <si>
    <t>loads for the chemical. The lowest responsive bidder will be determined by multiplying the estimated</t>
  </si>
  <si>
    <t>annual quantity for each participating BACC agency by the bid price for their region and adding up the</t>
  </si>
  <si>
    <t>aggregate cost to all of the participating agencies in the regions. The single bid that results in the lowest</t>
  </si>
  <si>
    <t>overall cost to the participating agencies as a group will be determined by BACC to be the low bid,</t>
  </si>
  <si>
    <t>assuming the bid is determined by BACC to be complete and in compliance with the bid requirements.</t>
  </si>
  <si>
    <t>BACC has the right to delete terms or options from the bid contract documents and reserves the right to</t>
  </si>
  <si>
    <t>reject any and all bids and to waive irregularities in said bids. The following is a non-exhaustive list of</t>
  </si>
  <si>
    <t>criteria that BACC may, in its sole discretion, consider in award of the bid:</t>
  </si>
  <si>
    <t>a. Unit cost of the chemical</t>
  </si>
  <si>
    <t>b. Product specifications</t>
  </si>
  <si>
    <t>c. Warranties or standards of quality</t>
  </si>
  <si>
    <t>d. Capabilities to deliver product throughout the contract term</t>
  </si>
  <si>
    <t>e. Bidder’s reputation, competency, and previous customer service record</t>
  </si>
  <si>
    <t>f. Third party hauling company’s reputation, competency, and previous customer service record</t>
  </si>
  <si>
    <t>(if applicable)</t>
  </si>
  <si>
    <t>g. Fully executed non-collusion affidavit</t>
  </si>
  <si>
    <t>Issued on 01/27/2022</t>
  </si>
  <si>
    <t>Bid Due on February 24, 2022  4:00 PM (PDT)</t>
  </si>
  <si>
    <t>Exported on 02/24/2022</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</si>
  <si>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</si>
  <si>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 xml:space="preserve">East Bay </t>
  </si>
  <si>
    <t>SODIUM BISULFITE 20% (Optional)</t>
  </si>
  <si>
    <t>SODIUM BISULFITE 25% Solution, in Gallons</t>
  </si>
  <si>
    <t>SODIUM BISULFITE40% Solution, in Gallons</t>
  </si>
  <si>
    <t>Addendum issued - none</t>
  </si>
  <si>
    <t>Bid Results for Project 11-2022 SODIUM BISULFITE</t>
  </si>
  <si>
    <t>Bid No. 11-2019</t>
  </si>
  <si>
    <t>Sodium Bisulfite</t>
  </si>
  <si>
    <t>FYE 2019/2020</t>
  </si>
  <si>
    <t>Tuesday, April 2, 2019 at 9:00 PDT</t>
  </si>
  <si>
    <t>Bid Results for Project 11-2023 SODIUM BISULFITE</t>
  </si>
  <si>
    <t>Bid Due on February 23, 2023  4:00 PM (PDT)</t>
  </si>
  <si>
    <t>Sodium Bisulfite 25%</t>
  </si>
  <si>
    <t>JCI Jones Chemicals Inc.</t>
  </si>
  <si>
    <t>Estimated annual quantity gal</t>
  </si>
  <si>
    <t>SODIUM BISULFITE 40%</t>
  </si>
  <si>
    <t>Bid Results for Project 11-2024 SODIUM BISULFITE</t>
  </si>
  <si>
    <t>Bid Due on February 22, 2024  4:00 PM (PDT)</t>
  </si>
  <si>
    <t>Thatcher Company of California, Inc.</t>
  </si>
  <si>
    <t>Univar Solutions USA LLC.</t>
  </si>
  <si>
    <t>y</t>
  </si>
  <si>
    <t>Yes - see below</t>
  </si>
  <si>
    <t>#16 Thatcher</t>
  </si>
  <si>
    <t>#11 Thatcher</t>
  </si>
  <si>
    <t>Sacramento Ag Products - See below.</t>
  </si>
  <si>
    <t>n</t>
  </si>
  <si>
    <t>n/a</t>
  </si>
  <si>
    <t>#14 Univar</t>
  </si>
  <si>
    <t>#4 &amp; 16 Univar</t>
  </si>
  <si>
    <t>#11 Univar</t>
  </si>
  <si>
    <t>lowest overall</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</si>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</sst>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quot;$&quot;#,##0.00"/>
    <numFmt numFmtId="166" formatCode="&quot;$&quot;#,##0.000"/>
    <numFmt numFmtId="167" formatCode="&quot;$&quot;#,##0.0000"/>
    <numFmt numFmtId="168" formatCode="&quot;$&quot;#,##0.00000"/>
    <numFmt numFmtId="169" formatCode="0.0000"/>
    <numFmt numFmtId="170" formatCode="#,##0.0000"/>
  </numFmts>
  <fonts count="2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sz val="9"/>
      <color rgb="FFFF0000"/>
      <name val="Calibri"/>
      <family val="2"/>
      <scheme val="minor"/>
    </font>
    <font>
      <b/>
      <sz val="9"/>
      <color rgb="FFFF000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b/>
      <u/>
      <sz val="11"/>
      <color theme="1"/>
      <name val="Calibri"/>
      <family val="2"/>
      <scheme val="minor"/>
    </font>
    <font>
      <b/>
      <sz val="11"/>
      <name val="Calibri"/>
      <family val="2"/>
      <scheme val="minor"/>
    </font>
    <font>
      <sz val="11"/>
      <name val="Calibri"/>
      <family val="2"/>
      <scheme val="minor"/>
    </font>
    <font>
      <b/>
      <i/>
      <sz val="10"/>
      <color theme="1"/>
      <name val="Calibri"/>
      <family val="2"/>
      <scheme val="minor"/>
    </font>
    <font>
      <b/>
      <i/>
      <u/>
      <sz val="10"/>
      <color theme="1"/>
      <name val="Calibri"/>
      <family val="2"/>
      <scheme val="minor"/>
    </font>
    <font>
      <i/>
      <u/>
      <sz val="10"/>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indexed="64"/>
      </right>
      <top/>
      <bottom style="thin">
        <color theme="2" tint="-0.249977111117893"/>
      </bottom>
      <diagonal/>
    </border>
    <border>
      <left style="thin">
        <color indexed="64"/>
      </left>
      <right style="thin">
        <color theme="2" tint="-0.24994659260841701"/>
      </right>
      <top style="thin">
        <color indexed="64"/>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theme="2" tint="-0.24994659260841701"/>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theme="2" tint="-0.24994659260841701"/>
      </right>
      <top style="thin">
        <color theme="2" tint="-0.249977111117893"/>
      </top>
      <bottom style="thin">
        <color indexed="64"/>
      </bottom>
      <diagonal/>
    </border>
    <border>
      <left/>
      <right style="thin">
        <color theme="2" tint="-0.249977111117893"/>
      </right>
      <top style="thin">
        <color theme="2" tint="-0.249977111117893"/>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tint="-0.249977111117893"/>
      </right>
      <top style="thin">
        <color indexed="64"/>
      </top>
      <bottom style="thin">
        <color indexed="64"/>
      </bottom>
      <diagonal/>
    </border>
    <border>
      <left style="thin">
        <color indexed="64"/>
      </left>
      <right style="thin">
        <color theme="2" tint="-0.24994659260841701"/>
      </right>
      <top/>
      <bottom style="thin">
        <color theme="2" tint="-0.249977111117893"/>
      </bottom>
      <diagonal/>
    </border>
    <border>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theme="2" tint="-0.249977111117893"/>
      </left>
      <right/>
      <top/>
      <bottom/>
      <diagonal/>
    </border>
    <border>
      <left style="thin">
        <color theme="2" tint="-0.249977111117893"/>
      </left>
      <right style="thin">
        <color indexed="64"/>
      </right>
      <top/>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theme="2" tint="-0.249977111117893"/>
      </right>
      <top style="medium">
        <color theme="2"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24994659260841701"/>
      </bottom>
      <diagonal/>
    </border>
    <border>
      <left/>
      <right style="thin">
        <color theme="2" tint="-0.249977111117893"/>
      </right>
      <top/>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medium">
        <color indexed="64"/>
      </top>
      <bottom/>
      <diagonal/>
    </border>
    <border>
      <left/>
      <right/>
      <top style="thin">
        <color indexed="64"/>
      </top>
      <bottom style="thin">
        <color indexed="64"/>
      </bottom>
      <diagonal/>
    </border>
    <border>
      <left style="thin">
        <color theme="2" tint="-0.249977111117893"/>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bottom style="thin">
        <color indexed="64"/>
      </bottom>
      <diagonal/>
    </border>
    <border>
      <left style="thin">
        <color indexed="64"/>
      </left>
      <right style="thin">
        <color theme="2" tint="-0.24994659260841701"/>
      </right>
      <top/>
      <bottom style="thin">
        <color indexed="64"/>
      </bottom>
      <diagonal/>
    </border>
    <border>
      <left/>
      <right/>
      <top/>
      <bottom style="thin">
        <color indexed="64"/>
      </bottom>
      <diagonal/>
    </border>
    <border>
      <left/>
      <right style="thin">
        <color theme="2" tint="-0.249977111117893"/>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theme="2" tint="-0.249977111117893"/>
      </right>
      <top style="medium">
        <color indexed="64"/>
      </top>
      <bottom style="thin">
        <color indexed="64"/>
      </bottom>
      <diagonal/>
    </border>
    <border>
      <left/>
      <right/>
      <top style="medium">
        <color indexed="64"/>
      </top>
      <bottom style="thin">
        <color indexed="64"/>
      </bottom>
      <diagonal/>
    </border>
    <border>
      <left style="thin">
        <color theme="2" tint="-0.249977111117893"/>
      </left>
      <right style="thin">
        <color indexed="64"/>
      </right>
      <top style="medium">
        <color indexed="64"/>
      </top>
      <bottom style="thin">
        <color indexed="64"/>
      </bottom>
      <diagonal/>
    </border>
  </borders>
  <cellStyleXfs count="2">
    <xf numFmtId="0" fontId="0" fillId="0" borderId="0"/>
    <xf numFmtId="9" fontId="4" fillId="0" borderId="0" applyFont="0" applyFill="0" applyBorder="0" applyAlignment="0" applyProtection="0"/>
  </cellStyleXfs>
  <cellXfs count="175">
    <xf numFmtId="0" fontId="0" fillId="0" borderId="0" xfId="0"/>
    <xf numFmtId="0" fontId="1" fillId="0" borderId="0" xfId="0" applyFon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0" fontId="3" fillId="0" borderId="1" xfId="0" applyFont="1" applyBorder="1" applyAlignment="1">
      <alignment horizontal="right" vertical="top" wrapText="1"/>
    </xf>
    <xf numFmtId="0" fontId="6" fillId="0" borderId="0" xfId="0" applyFont="1"/>
    <xf numFmtId="0" fontId="7" fillId="0" borderId="0" xfId="0" applyFont="1"/>
    <xf numFmtId="0" fontId="8" fillId="0" borderId="0" xfId="0" applyFont="1"/>
    <xf numFmtId="0" fontId="6" fillId="0" borderId="6" xfId="0" applyFont="1" applyBorder="1"/>
    <xf numFmtId="0" fontId="6" fillId="0" borderId="7" xfId="0" applyFont="1" applyBorder="1" applyAlignment="1">
      <alignment horizontal="center" wrapText="1"/>
    </xf>
    <xf numFmtId="0" fontId="9" fillId="0" borderId="7" xfId="0" applyFont="1" applyBorder="1" applyAlignment="1">
      <alignment horizontal="center" wrapText="1"/>
    </xf>
    <xf numFmtId="0" fontId="7" fillId="0" borderId="8" xfId="0" applyFont="1" applyBorder="1"/>
    <xf numFmtId="165" fontId="7" fillId="0" borderId="8" xfId="0" applyNumberFormat="1" applyFont="1" applyBorder="1" applyAlignment="1">
      <alignment horizontal="center"/>
    </xf>
    <xf numFmtId="166" fontId="7" fillId="0" borderId="8" xfId="0" applyNumberFormat="1" applyFont="1" applyBorder="1" applyAlignment="1">
      <alignment horizontal="center"/>
    </xf>
    <xf numFmtId="0" fontId="7" fillId="2" borderId="8" xfId="0" applyFont="1" applyFill="1" applyBorder="1"/>
    <xf numFmtId="165" fontId="7" fillId="2" borderId="8" xfId="0" applyNumberFormat="1" applyFont="1" applyFill="1" applyBorder="1" applyAlignment="1">
      <alignment horizontal="center"/>
    </xf>
    <xf numFmtId="166" fontId="7" fillId="2" borderId="8" xfId="0" applyNumberFormat="1" applyFont="1" applyFill="1" applyBorder="1" applyAlignment="1">
      <alignment horizontal="center"/>
    </xf>
    <xf numFmtId="167" fontId="7" fillId="2" borderId="8" xfId="0" applyNumberFormat="1" applyFont="1" applyFill="1" applyBorder="1" applyAlignment="1">
      <alignment horizontal="center"/>
    </xf>
    <xf numFmtId="0" fontId="7" fillId="2" borderId="0" xfId="0" applyFont="1" applyFill="1"/>
    <xf numFmtId="0" fontId="10" fillId="0" borderId="0" xfId="0" applyFont="1"/>
    <xf numFmtId="0" fontId="11" fillId="0" borderId="0" xfId="0" applyFont="1"/>
    <xf numFmtId="0" fontId="1" fillId="0" borderId="1" xfId="0" applyFont="1" applyBorder="1"/>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167" fontId="0" fillId="0" borderId="16" xfId="0" applyNumberFormat="1" applyBorder="1" applyAlignment="1">
      <alignment horizontal="left"/>
    </xf>
    <xf numFmtId="168" fontId="0" fillId="0" borderId="8"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0" fillId="0" borderId="19" xfId="0" applyNumberFormat="1" applyBorder="1" applyAlignment="1">
      <alignment horizontal="center"/>
    </xf>
    <xf numFmtId="168" fontId="0" fillId="0" borderId="20" xfId="0" applyNumberFormat="1" applyBorder="1" applyAlignment="1">
      <alignment horizontal="center"/>
    </xf>
    <xf numFmtId="168" fontId="0" fillId="0" borderId="21" xfId="0" applyNumberFormat="1" applyBorder="1" applyAlignment="1">
      <alignment horizontal="center"/>
    </xf>
    <xf numFmtId="168" fontId="0" fillId="0" borderId="22"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7" fontId="0" fillId="2" borderId="25" xfId="0" applyNumberFormat="1" applyFill="1" applyBorder="1" applyAlignment="1">
      <alignment horizontal="left"/>
    </xf>
    <xf numFmtId="168" fontId="0" fillId="2" borderId="26" xfId="0" applyNumberFormat="1" applyFill="1" applyBorder="1" applyAlignment="1">
      <alignment horizontal="center"/>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9" xfId="0" applyNumberFormat="1" applyFill="1" applyBorder="1" applyAlignment="1">
      <alignment horizontal="center"/>
    </xf>
    <xf numFmtId="168" fontId="0" fillId="0" borderId="0" xfId="0" applyNumberFormat="1" applyAlignment="1">
      <alignment horizontal="center"/>
    </xf>
    <xf numFmtId="0" fontId="13" fillId="2" borderId="0" xfId="0" applyFont="1" applyFill="1"/>
    <xf numFmtId="0" fontId="13" fillId="0" borderId="0" xfId="0" applyFont="1"/>
    <xf numFmtId="0" fontId="14" fillId="0" borderId="0" xfId="0" applyFont="1"/>
    <xf numFmtId="9" fontId="1" fillId="0" borderId="0" xfId="0" applyNumberFormat="1" applyFont="1" applyAlignment="1">
      <alignment horizontal="center"/>
    </xf>
    <xf numFmtId="0" fontId="1" fillId="0" borderId="30" xfId="0" applyFont="1" applyBorder="1"/>
    <xf numFmtId="0" fontId="1" fillId="0" borderId="0" xfId="0" applyFont="1" applyAlignment="1">
      <alignment horizontal="center"/>
    </xf>
    <xf numFmtId="0" fontId="15" fillId="0" borderId="31" xfId="0" applyFont="1" applyBorder="1"/>
    <xf numFmtId="3" fontId="1" fillId="0" borderId="32" xfId="0" applyNumberFormat="1" applyFont="1" applyBorder="1" applyAlignment="1">
      <alignment horizontal="center" wrapText="1"/>
    </xf>
    <xf numFmtId="3" fontId="1" fillId="0" borderId="33" xfId="0" applyNumberFormat="1" applyFont="1" applyBorder="1" applyAlignment="1">
      <alignment horizontal="center" wrapText="1"/>
    </xf>
    <xf numFmtId="3" fontId="1" fillId="0" borderId="34" xfId="0" applyNumberFormat="1" applyFont="1" applyBorder="1" applyAlignment="1">
      <alignment horizontal="center" wrapText="1"/>
    </xf>
    <xf numFmtId="3" fontId="1" fillId="0" borderId="31" xfId="0" applyNumberFormat="1" applyFont="1" applyBorder="1" applyAlignment="1">
      <alignment horizontal="center" wrapText="1"/>
    </xf>
    <xf numFmtId="3" fontId="1" fillId="0" borderId="35" xfId="0" applyNumberFormat="1" applyFont="1" applyBorder="1" applyAlignment="1">
      <alignment horizontal="center" wrapText="1"/>
    </xf>
    <xf numFmtId="3" fontId="1" fillId="0" borderId="36" xfId="0" applyNumberFormat="1" applyFont="1" applyBorder="1" applyAlignment="1">
      <alignment horizontal="center" wrapText="1"/>
    </xf>
    <xf numFmtId="3" fontId="1" fillId="0" borderId="0" xfId="0" applyNumberFormat="1" applyFont="1" applyAlignment="1">
      <alignment horizontal="center" wrapText="1"/>
    </xf>
    <xf numFmtId="0" fontId="0" fillId="0" borderId="8" xfId="0" applyBorder="1" applyAlignment="1">
      <alignment horizontal="center"/>
    </xf>
    <xf numFmtId="165" fontId="0" fillId="0" borderId="8" xfId="0" applyNumberFormat="1" applyBorder="1" applyAlignment="1">
      <alignment horizontal="center"/>
    </xf>
    <xf numFmtId="165" fontId="0" fillId="0" borderId="18" xfId="0" applyNumberFormat="1" applyBorder="1" applyAlignment="1">
      <alignment horizontal="center"/>
    </xf>
    <xf numFmtId="165" fontId="0" fillId="0" borderId="37" xfId="0" applyNumberFormat="1" applyBorder="1" applyAlignment="1">
      <alignment horizontal="center"/>
    </xf>
    <xf numFmtId="165" fontId="0" fillId="0" borderId="20" xfId="0" applyNumberFormat="1" applyBorder="1" applyAlignment="1">
      <alignment horizontal="center"/>
    </xf>
    <xf numFmtId="0" fontId="1" fillId="0" borderId="0" xfId="0" applyFont="1" applyAlignment="1">
      <alignment horizontal="left"/>
    </xf>
    <xf numFmtId="168" fontId="1" fillId="0" borderId="0" xfId="0" applyNumberFormat="1" applyFont="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1" fillId="0" borderId="0" xfId="0" applyNumberFormat="1" applyFont="1" applyAlignment="1">
      <alignment horizontal="center"/>
    </xf>
    <xf numFmtId="165" fontId="0" fillId="0" borderId="26" xfId="0" applyNumberFormat="1" applyBorder="1" applyAlignment="1">
      <alignment horizontal="center"/>
    </xf>
    <xf numFmtId="165" fontId="0" fillId="0" borderId="27" xfId="0" applyNumberFormat="1" applyBorder="1" applyAlignment="1">
      <alignment horizontal="center"/>
    </xf>
    <xf numFmtId="165" fontId="0" fillId="0" borderId="28" xfId="0" applyNumberFormat="1" applyBorder="1" applyAlignment="1">
      <alignment horizontal="center"/>
    </xf>
    <xf numFmtId="165" fontId="0" fillId="0" borderId="29" xfId="0" applyNumberFormat="1" applyBorder="1" applyAlignment="1">
      <alignment horizontal="center"/>
    </xf>
    <xf numFmtId="165" fontId="1" fillId="2" borderId="0" xfId="0" applyNumberFormat="1" applyFont="1" applyFill="1" applyAlignment="1">
      <alignment horizontal="center"/>
    </xf>
    <xf numFmtId="0" fontId="1" fillId="0" borderId="38" xfId="0" applyFont="1" applyBorder="1" applyAlignment="1">
      <alignment horizontal="left"/>
    </xf>
    <xf numFmtId="9" fontId="1" fillId="0" borderId="0" xfId="0" applyNumberFormat="1" applyFont="1" applyAlignment="1">
      <alignment horizontal="center" vertical="center"/>
    </xf>
    <xf numFmtId="0" fontId="1" fillId="0" borderId="5" xfId="0" applyFont="1" applyBorder="1"/>
    <xf numFmtId="49" fontId="0" fillId="0" borderId="39" xfId="0" applyNumberFormat="1" applyBorder="1" applyAlignment="1">
      <alignment horizontal="center"/>
    </xf>
    <xf numFmtId="168" fontId="0" fillId="0" borderId="40" xfId="0" applyNumberFormat="1" applyBorder="1" applyAlignment="1">
      <alignment horizontal="center" wrapText="1"/>
    </xf>
    <xf numFmtId="168" fontId="0" fillId="0" borderId="41" xfId="0" applyNumberFormat="1" applyBorder="1" applyAlignment="1">
      <alignment horizontal="center" wrapText="1"/>
    </xf>
    <xf numFmtId="168" fontId="0" fillId="0" borderId="42" xfId="0" applyNumberFormat="1" applyBorder="1" applyAlignment="1">
      <alignment horizontal="center" wrapText="1"/>
    </xf>
    <xf numFmtId="168" fontId="0" fillId="0" borderId="43" xfId="0" applyNumberFormat="1" applyBorder="1" applyAlignment="1">
      <alignment horizontal="center" wrapText="1"/>
    </xf>
    <xf numFmtId="165" fontId="0" fillId="0" borderId="0" xfId="0" applyNumberFormat="1" applyAlignment="1">
      <alignment horizontal="center"/>
    </xf>
    <xf numFmtId="49" fontId="0" fillId="0" borderId="44" xfId="0" applyNumberFormat="1" applyBorder="1" applyAlignment="1">
      <alignment horizontal="center"/>
    </xf>
    <xf numFmtId="168" fontId="0" fillId="0" borderId="45" xfId="0" applyNumberFormat="1" applyBorder="1" applyAlignment="1">
      <alignment horizontal="center"/>
    </xf>
    <xf numFmtId="168" fontId="0" fillId="0" borderId="46" xfId="0" applyNumberFormat="1" applyBorder="1" applyAlignment="1">
      <alignment horizontal="center"/>
    </xf>
    <xf numFmtId="168" fontId="0" fillId="0" borderId="47" xfId="0" applyNumberFormat="1" applyBorder="1" applyAlignment="1">
      <alignment horizontal="center"/>
    </xf>
    <xf numFmtId="49" fontId="0" fillId="0" borderId="48" xfId="0" applyNumberFormat="1" applyBorder="1" applyAlignment="1">
      <alignment horizontal="center"/>
    </xf>
    <xf numFmtId="10" fontId="0" fillId="0" borderId="49" xfId="1" applyNumberFormat="1" applyFont="1" applyFill="1" applyBorder="1" applyAlignment="1">
      <alignment horizontal="center"/>
    </xf>
    <xf numFmtId="10" fontId="0" fillId="0" borderId="26" xfId="1" applyNumberFormat="1" applyFont="1" applyFill="1" applyBorder="1" applyAlignment="1">
      <alignment horizontal="center"/>
    </xf>
    <xf numFmtId="10" fontId="0" fillId="0" borderId="50" xfId="1" applyNumberFormat="1" applyFont="1" applyFill="1" applyBorder="1" applyAlignment="1">
      <alignment horizontal="center"/>
    </xf>
    <xf numFmtId="10" fontId="0" fillId="0" borderId="51" xfId="1" applyNumberFormat="1" applyFont="1" applyFill="1" applyBorder="1" applyAlignment="1">
      <alignment horizontal="center"/>
    </xf>
    <xf numFmtId="0" fontId="11" fillId="0" borderId="0" xfId="0" applyFont="1" applyAlignment="1">
      <alignment horizontal="right"/>
    </xf>
    <xf numFmtId="0" fontId="12" fillId="0" borderId="0" xfId="0" applyFont="1"/>
    <xf numFmtId="0" fontId="1" fillId="0" borderId="52" xfId="0" applyFont="1" applyBorder="1" applyAlignment="1">
      <alignment horizontal="center" wrapText="1"/>
    </xf>
    <xf numFmtId="0" fontId="16" fillId="0" borderId="0" xfId="0" applyFont="1"/>
    <xf numFmtId="0" fontId="1" fillId="0" borderId="1" xfId="0" applyFont="1" applyBorder="1" applyAlignment="1">
      <alignment horizontal="center" wrapText="1"/>
    </xf>
    <xf numFmtId="3" fontId="1" fillId="0" borderId="53" xfId="0" applyNumberFormat="1" applyFont="1" applyBorder="1" applyAlignment="1">
      <alignment horizontal="center" wrapText="1"/>
    </xf>
    <xf numFmtId="165" fontId="0" fillId="0" borderId="53" xfId="0" applyNumberFormat="1" applyBorder="1" applyAlignment="1">
      <alignment horizontal="center"/>
    </xf>
    <xf numFmtId="165" fontId="0" fillId="2" borderId="5" xfId="0" applyNumberFormat="1" applyFill="1" applyBorder="1" applyAlignment="1">
      <alignment horizontal="center"/>
    </xf>
    <xf numFmtId="168" fontId="1" fillId="0" borderId="0" xfId="0" applyNumberFormat="1" applyFont="1" applyAlignment="1">
      <alignment horizontal="left"/>
    </xf>
    <xf numFmtId="0" fontId="5" fillId="0" borderId="0" xfId="0" applyFont="1"/>
    <xf numFmtId="49" fontId="0" fillId="0" borderId="54" xfId="0" applyNumberFormat="1" applyBorder="1" applyAlignment="1">
      <alignment horizontal="center"/>
    </xf>
    <xf numFmtId="168" fontId="0" fillId="0" borderId="55" xfId="0" applyNumberFormat="1" applyBorder="1" applyAlignment="1">
      <alignment horizontal="center" wrapText="1"/>
    </xf>
    <xf numFmtId="49" fontId="0" fillId="0" borderId="56" xfId="0" applyNumberFormat="1" applyBorder="1" applyAlignment="1">
      <alignment horizontal="center"/>
    </xf>
    <xf numFmtId="165" fontId="0" fillId="0" borderId="0" xfId="0" applyNumberFormat="1" applyAlignment="1">
      <alignment horizontal="left"/>
    </xf>
    <xf numFmtId="49" fontId="0" fillId="0" borderId="57" xfId="0" applyNumberFormat="1" applyBorder="1" applyAlignment="1">
      <alignment horizontal="center"/>
    </xf>
    <xf numFmtId="10" fontId="0" fillId="0" borderId="0" xfId="1" applyNumberFormat="1" applyFont="1" applyFill="1" applyBorder="1" applyAlignment="1">
      <alignment horizontal="center"/>
    </xf>
    <xf numFmtId="0" fontId="0" fillId="0" borderId="0" xfId="0" applyAlignment="1">
      <alignment horizontal="center" wrapText="1"/>
    </xf>
    <xf numFmtId="0" fontId="5" fillId="0" borderId="1" xfId="0" applyFont="1" applyBorder="1" applyAlignment="1">
      <alignment horizontal="center" wrapText="1"/>
    </xf>
    <xf numFmtId="0" fontId="16" fillId="0" borderId="0" xfId="0" applyFont="1" applyAlignment="1">
      <alignment horizontal="left"/>
    </xf>
    <xf numFmtId="0" fontId="20" fillId="0" borderId="0" xfId="0" applyFont="1"/>
    <xf numFmtId="0" fontId="1" fillId="0" borderId="0" xfId="0" applyFont="1" applyAlignment="1">
      <alignment horizontal="center" wrapText="1"/>
    </xf>
    <xf numFmtId="0" fontId="1" fillId="0" borderId="41" xfId="0" applyFont="1" applyBorder="1" applyAlignment="1">
      <alignment horizontal="center" wrapText="1"/>
    </xf>
    <xf numFmtId="0" fontId="1" fillId="0" borderId="60" xfId="0" applyFont="1" applyBorder="1" applyAlignment="1">
      <alignment horizontal="center" wrapText="1"/>
    </xf>
    <xf numFmtId="0" fontId="1" fillId="0" borderId="31" xfId="0" applyFont="1" applyBorder="1" applyAlignment="1">
      <alignment horizontal="center" wrapText="1"/>
    </xf>
    <xf numFmtId="9" fontId="1" fillId="0" borderId="1" xfId="0" applyNumberFormat="1" applyFont="1" applyBorder="1" applyAlignment="1">
      <alignment horizontal="center"/>
    </xf>
    <xf numFmtId="0" fontId="1" fillId="0" borderId="55" xfId="0" applyFont="1" applyBorder="1" applyAlignment="1">
      <alignment horizontal="center" wrapText="1"/>
    </xf>
    <xf numFmtId="3" fontId="1" fillId="0" borderId="59" xfId="0" applyNumberFormat="1" applyFont="1" applyBorder="1" applyAlignment="1">
      <alignment horizontal="center"/>
    </xf>
    <xf numFmtId="3" fontId="1" fillId="0" borderId="1" xfId="0" applyNumberFormat="1" applyFont="1" applyBorder="1" applyAlignment="1">
      <alignment horizontal="center" wrapText="1"/>
    </xf>
    <xf numFmtId="0" fontId="1" fillId="0" borderId="5" xfId="0" applyFont="1" applyBorder="1" applyAlignment="1">
      <alignment horizontal="center" wrapText="1"/>
    </xf>
    <xf numFmtId="3" fontId="1" fillId="0" borderId="64" xfId="0" applyNumberFormat="1" applyFont="1" applyBorder="1" applyAlignment="1">
      <alignment horizontal="center" wrapText="1"/>
    </xf>
    <xf numFmtId="167" fontId="0" fillId="0" borderId="5" xfId="0" applyNumberFormat="1" applyBorder="1" applyAlignment="1">
      <alignment horizontal="left"/>
    </xf>
    <xf numFmtId="0" fontId="0" fillId="0" borderId="0" xfId="0" applyAlignment="1">
      <alignment horizontal="right"/>
    </xf>
    <xf numFmtId="0" fontId="16" fillId="0" borderId="1" xfId="0" applyFont="1" applyBorder="1" applyAlignment="1">
      <alignment horizontal="center" wrapText="1"/>
    </xf>
    <xf numFmtId="165" fontId="0" fillId="2" borderId="65" xfId="0" applyNumberFormat="1" applyFill="1" applyBorder="1" applyAlignment="1">
      <alignment horizontal="center"/>
    </xf>
    <xf numFmtId="165" fontId="0" fillId="2" borderId="30" xfId="0" applyNumberFormat="1" applyFill="1" applyBorder="1" applyAlignment="1">
      <alignment horizontal="center"/>
    </xf>
    <xf numFmtId="165" fontId="0" fillId="2" borderId="66" xfId="0" applyNumberFormat="1" applyFill="1" applyBorder="1" applyAlignment="1">
      <alignment horizontal="center"/>
    </xf>
    <xf numFmtId="165" fontId="0" fillId="2" borderId="67" xfId="0" applyNumberFormat="1" applyFill="1" applyBorder="1" applyAlignment="1">
      <alignment horizontal="center"/>
    </xf>
    <xf numFmtId="165" fontId="0" fillId="2" borderId="68" xfId="0" applyNumberFormat="1" applyFill="1" applyBorder="1" applyAlignment="1">
      <alignment horizontal="center"/>
    </xf>
    <xf numFmtId="0" fontId="0" fillId="0" borderId="1" xfId="0" applyBorder="1"/>
    <xf numFmtId="0" fontId="1" fillId="2" borderId="1" xfId="0" applyFont="1" applyFill="1" applyBorder="1"/>
    <xf numFmtId="169" fontId="0" fillId="2" borderId="1" xfId="0" applyNumberFormat="1" applyFill="1" applyBorder="1"/>
    <xf numFmtId="164" fontId="0" fillId="0" borderId="1" xfId="0" applyNumberFormat="1" applyBorder="1"/>
    <xf numFmtId="170" fontId="0" fillId="2" borderId="1" xfId="0" applyNumberFormat="1" applyFill="1" applyBorder="1"/>
    <xf numFmtId="0" fontId="0" fillId="0" borderId="1" xfId="0" applyBorder="1" applyAlignment="1">
      <alignment horizontal="center"/>
    </xf>
    <xf numFmtId="170" fontId="0" fillId="0" borderId="1" xfId="0" applyNumberFormat="1" applyBorder="1"/>
    <xf numFmtId="3" fontId="15" fillId="0" borderId="59" xfId="0" applyNumberFormat="1" applyFont="1" applyBorder="1" applyAlignment="1">
      <alignment horizontal="center"/>
    </xf>
    <xf numFmtId="167" fontId="0" fillId="0" borderId="1" xfId="0" applyNumberFormat="1" applyBorder="1" applyAlignment="1">
      <alignment horizontal="left"/>
    </xf>
    <xf numFmtId="165" fontId="0" fillId="0" borderId="1" xfId="0" applyNumberFormat="1" applyBorder="1"/>
    <xf numFmtId="165" fontId="0" fillId="0" borderId="0" xfId="0" applyNumberFormat="1"/>
    <xf numFmtId="165" fontId="0" fillId="2" borderId="1" xfId="0" applyNumberFormat="1" applyFill="1" applyBorder="1"/>
    <xf numFmtId="165" fontId="0" fillId="2" borderId="0" xfId="0" applyNumberFormat="1" applyFill="1"/>
    <xf numFmtId="0" fontId="5" fillId="0" borderId="1" xfId="0" applyFont="1" applyBorder="1" applyAlignment="1">
      <alignment horizontal="center"/>
    </xf>
    <xf numFmtId="0" fontId="1" fillId="0" borderId="71" xfId="0" applyFont="1" applyBorder="1" applyAlignment="1">
      <alignment horizontal="center" wrapText="1"/>
    </xf>
    <xf numFmtId="0" fontId="1" fillId="0" borderId="72" xfId="0" applyFont="1" applyBorder="1" applyAlignment="1">
      <alignment horizontal="center" wrapText="1"/>
    </xf>
    <xf numFmtId="0" fontId="1" fillId="0" borderId="73" xfId="0" applyFont="1" applyBorder="1" applyAlignment="1">
      <alignment horizontal="center" wrapText="1"/>
    </xf>
    <xf numFmtId="0" fontId="13" fillId="0" borderId="0" xfId="0" applyFont="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8" xfId="0" applyFont="1" applyBorder="1" applyAlignment="1">
      <alignment horizontal="center"/>
    </xf>
    <xf numFmtId="0" fontId="1" fillId="0" borderId="70" xfId="0" applyFont="1" applyBorder="1" applyAlignment="1">
      <alignment horizontal="center"/>
    </xf>
    <xf numFmtId="0" fontId="1" fillId="0" borderId="69" xfId="0" applyFont="1" applyBorder="1" applyAlignment="1">
      <alignment horizontal="center"/>
    </xf>
    <xf numFmtId="0" fontId="0" fillId="0" borderId="58" xfId="0" applyBorder="1" applyAlignment="1">
      <alignment horizontal="center"/>
    </xf>
    <xf numFmtId="0" fontId="0" fillId="0" borderId="70"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61" xfId="0" applyFont="1" applyBorder="1" applyAlignment="1">
      <alignment horizontal="center" wrapText="1"/>
    </xf>
    <xf numFmtId="0" fontId="1" fillId="0" borderId="62" xfId="0" applyFont="1" applyBorder="1" applyAlignment="1">
      <alignment horizontal="center" wrapText="1"/>
    </xf>
    <xf numFmtId="0" fontId="1" fillId="0" borderId="63" xfId="0" applyFont="1" applyBorder="1" applyAlignment="1">
      <alignment horizontal="center" wrapText="1"/>
    </xf>
    <xf numFmtId="169" fontId="0" fillId="2" borderId="1" xfId="0" applyNumberFormat="1" applyFill="1" applyBorder="1" applyAlignment="1">
      <alignment horizontal="center"/>
    </xf>
    <xf numFmtId="0" fontId="14" fillId="0" borderId="0" xfId="0" applyFont="1" applyAlignment="1">
      <alignment horizontal="center"/>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5" fillId="2" borderId="1" xfId="0" applyFont="1" applyFill="1" applyBorder="1" applyAlignment="1">
      <alignment horizontal="center" vertical="top" wrapText="1"/>
    </xf>
  </cellXfs>
  <cellStyles count="2">
    <cellStyle name="Normal" xfId="0" builtinId="0"/>
    <cellStyle name="Percent" xfId="1" builtinId="5"/>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09" name="TextBox 708">
          <a:extLst>
            <a:ext uri="{FF2B5EF4-FFF2-40B4-BE49-F238E27FC236}">
              <a16:creationId xmlns:a16="http://schemas.microsoft.com/office/drawing/2014/main" id="{A338AEB0-F01D-469F-AF52-9A7CF3ACE061}"/>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0" name="TextBox 709">
          <a:extLst>
            <a:ext uri="{FF2B5EF4-FFF2-40B4-BE49-F238E27FC236}">
              <a16:creationId xmlns:a16="http://schemas.microsoft.com/office/drawing/2014/main" id="{09C9BA10-CE9F-44A7-BC8A-485D425612BA}"/>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1" name="TextBox 710">
          <a:extLst>
            <a:ext uri="{FF2B5EF4-FFF2-40B4-BE49-F238E27FC236}">
              <a16:creationId xmlns:a16="http://schemas.microsoft.com/office/drawing/2014/main" id="{A9D6EDB3-A1BF-49F9-B0A7-09D7756F6621}"/>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2" name="TextBox 711">
          <a:extLst>
            <a:ext uri="{FF2B5EF4-FFF2-40B4-BE49-F238E27FC236}">
              <a16:creationId xmlns:a16="http://schemas.microsoft.com/office/drawing/2014/main" id="{DCA796F1-AC7B-45F4-B4E1-30F35962A41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3" name="TextBox 712">
          <a:extLst>
            <a:ext uri="{FF2B5EF4-FFF2-40B4-BE49-F238E27FC236}">
              <a16:creationId xmlns:a16="http://schemas.microsoft.com/office/drawing/2014/main" id="{EE915452-EB03-4581-AFC5-A24BB1E0745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4" name="TextBox 713">
          <a:extLst>
            <a:ext uri="{FF2B5EF4-FFF2-40B4-BE49-F238E27FC236}">
              <a16:creationId xmlns:a16="http://schemas.microsoft.com/office/drawing/2014/main" id="{1FA0D4EE-4087-4364-AF91-5354E1635AD9}"/>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5" name="TextBox 714">
          <a:extLst>
            <a:ext uri="{FF2B5EF4-FFF2-40B4-BE49-F238E27FC236}">
              <a16:creationId xmlns:a16="http://schemas.microsoft.com/office/drawing/2014/main" id="{D706D5E1-8A4C-492A-8025-4251C68AB6C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6" name="TextBox 715">
          <a:extLst>
            <a:ext uri="{FF2B5EF4-FFF2-40B4-BE49-F238E27FC236}">
              <a16:creationId xmlns:a16="http://schemas.microsoft.com/office/drawing/2014/main" id="{8ADF4FB8-94B8-4B94-A25D-32F41D709E88}"/>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7" name="TextBox 716">
          <a:extLst>
            <a:ext uri="{FF2B5EF4-FFF2-40B4-BE49-F238E27FC236}">
              <a16:creationId xmlns:a16="http://schemas.microsoft.com/office/drawing/2014/main" id="{3CCF7D8A-DBB8-4E32-B69A-15184387FAC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8" name="TextBox 717">
          <a:extLst>
            <a:ext uri="{FF2B5EF4-FFF2-40B4-BE49-F238E27FC236}">
              <a16:creationId xmlns:a16="http://schemas.microsoft.com/office/drawing/2014/main" id="{9726A943-A565-4688-8C8D-6E5D9395F7D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9" name="TextBox 718">
          <a:extLst>
            <a:ext uri="{FF2B5EF4-FFF2-40B4-BE49-F238E27FC236}">
              <a16:creationId xmlns:a16="http://schemas.microsoft.com/office/drawing/2014/main" id="{19C12E0C-E6A4-4E48-9116-D43718171CB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0" name="TextBox 719">
          <a:extLst>
            <a:ext uri="{FF2B5EF4-FFF2-40B4-BE49-F238E27FC236}">
              <a16:creationId xmlns:a16="http://schemas.microsoft.com/office/drawing/2014/main" id="{2B685EE3-D3EA-4BD9-AA5A-3753E5620786}"/>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1" name="TextBox 720">
          <a:extLst>
            <a:ext uri="{FF2B5EF4-FFF2-40B4-BE49-F238E27FC236}">
              <a16:creationId xmlns:a16="http://schemas.microsoft.com/office/drawing/2014/main" id="{C8C332BD-A157-4938-BE90-CA06F3F8423B}"/>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2" name="TextBox 721">
          <a:extLst>
            <a:ext uri="{FF2B5EF4-FFF2-40B4-BE49-F238E27FC236}">
              <a16:creationId xmlns:a16="http://schemas.microsoft.com/office/drawing/2014/main" id="{3AB37B49-1F67-4E4C-BCFD-442E129F0F02}"/>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3" name="TextBox 722">
          <a:extLst>
            <a:ext uri="{FF2B5EF4-FFF2-40B4-BE49-F238E27FC236}">
              <a16:creationId xmlns:a16="http://schemas.microsoft.com/office/drawing/2014/main" id="{E0F015F1-4F7D-4A54-94C3-D40FDE13A80E}"/>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4" name="TextBox 723">
          <a:extLst>
            <a:ext uri="{FF2B5EF4-FFF2-40B4-BE49-F238E27FC236}">
              <a16:creationId xmlns:a16="http://schemas.microsoft.com/office/drawing/2014/main" id="{2282E704-FB7E-4C27-BC7F-DD72160A10E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5" name="TextBox 724">
          <a:extLst>
            <a:ext uri="{FF2B5EF4-FFF2-40B4-BE49-F238E27FC236}">
              <a16:creationId xmlns:a16="http://schemas.microsoft.com/office/drawing/2014/main" id="{8045FCAC-0A73-438A-8016-C8E9794525DC}"/>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6" name="TextBox 725">
          <a:extLst>
            <a:ext uri="{FF2B5EF4-FFF2-40B4-BE49-F238E27FC236}">
              <a16:creationId xmlns:a16="http://schemas.microsoft.com/office/drawing/2014/main" id="{FC821B8F-F202-42C4-83FF-35263120E59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7" name="TextBox 726">
          <a:extLst>
            <a:ext uri="{FF2B5EF4-FFF2-40B4-BE49-F238E27FC236}">
              <a16:creationId xmlns:a16="http://schemas.microsoft.com/office/drawing/2014/main" id="{CBDE72E7-7E1E-489E-BE73-ED7E854335A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8" name="TextBox 727">
          <a:extLst>
            <a:ext uri="{FF2B5EF4-FFF2-40B4-BE49-F238E27FC236}">
              <a16:creationId xmlns:a16="http://schemas.microsoft.com/office/drawing/2014/main" id="{C7FDE98A-B85A-47AF-AB0B-B12B3ECD5BD3}"/>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29" name="TextBox 728">
          <a:extLst>
            <a:ext uri="{FF2B5EF4-FFF2-40B4-BE49-F238E27FC236}">
              <a16:creationId xmlns:a16="http://schemas.microsoft.com/office/drawing/2014/main" id="{D6EB2E00-645C-4F48-8B05-5E7BDEC460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0" name="TextBox 729">
          <a:extLst>
            <a:ext uri="{FF2B5EF4-FFF2-40B4-BE49-F238E27FC236}">
              <a16:creationId xmlns:a16="http://schemas.microsoft.com/office/drawing/2014/main" id="{ADECF40F-633C-4CBC-A5ED-E664B074BE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1" name="TextBox 730">
          <a:extLst>
            <a:ext uri="{FF2B5EF4-FFF2-40B4-BE49-F238E27FC236}">
              <a16:creationId xmlns:a16="http://schemas.microsoft.com/office/drawing/2014/main" id="{AE5C113C-764B-409D-A632-F9A1BA8D821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2" name="TextBox 731">
          <a:extLst>
            <a:ext uri="{FF2B5EF4-FFF2-40B4-BE49-F238E27FC236}">
              <a16:creationId xmlns:a16="http://schemas.microsoft.com/office/drawing/2014/main" id="{D5530F68-4834-4BF3-A089-029AF7D1A91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3" name="TextBox 732">
          <a:extLst>
            <a:ext uri="{FF2B5EF4-FFF2-40B4-BE49-F238E27FC236}">
              <a16:creationId xmlns:a16="http://schemas.microsoft.com/office/drawing/2014/main" id="{119BB43F-B48E-4A89-9770-FCF72A498D6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4" name="TextBox 733">
          <a:extLst>
            <a:ext uri="{FF2B5EF4-FFF2-40B4-BE49-F238E27FC236}">
              <a16:creationId xmlns:a16="http://schemas.microsoft.com/office/drawing/2014/main" id="{87485CB3-FCEA-4712-8992-78606C1990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5" name="TextBox 734">
          <a:extLst>
            <a:ext uri="{FF2B5EF4-FFF2-40B4-BE49-F238E27FC236}">
              <a16:creationId xmlns:a16="http://schemas.microsoft.com/office/drawing/2014/main" id="{B4EEB3BD-3C3E-4441-A329-B46A50E234D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6" name="TextBox 735">
          <a:extLst>
            <a:ext uri="{FF2B5EF4-FFF2-40B4-BE49-F238E27FC236}">
              <a16:creationId xmlns:a16="http://schemas.microsoft.com/office/drawing/2014/main" id="{86CDE89D-F5EB-4A16-BD76-34EE9997BC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7" name="TextBox 736">
          <a:extLst>
            <a:ext uri="{FF2B5EF4-FFF2-40B4-BE49-F238E27FC236}">
              <a16:creationId xmlns:a16="http://schemas.microsoft.com/office/drawing/2014/main" id="{110AC44C-B4FB-4385-A5D7-6DDBBB94E99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8" name="TextBox 737">
          <a:extLst>
            <a:ext uri="{FF2B5EF4-FFF2-40B4-BE49-F238E27FC236}">
              <a16:creationId xmlns:a16="http://schemas.microsoft.com/office/drawing/2014/main" id="{372DFE04-590E-485C-85F8-A55B5EC88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9" name="TextBox 738">
          <a:extLst>
            <a:ext uri="{FF2B5EF4-FFF2-40B4-BE49-F238E27FC236}">
              <a16:creationId xmlns:a16="http://schemas.microsoft.com/office/drawing/2014/main" id="{2715CC3B-76A8-4FB5-9C2B-12C6472157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0" name="TextBox 739">
          <a:extLst>
            <a:ext uri="{FF2B5EF4-FFF2-40B4-BE49-F238E27FC236}">
              <a16:creationId xmlns:a16="http://schemas.microsoft.com/office/drawing/2014/main" id="{8DC82E12-27B5-4CD6-9AF8-C27AC00A695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1" name="TextBox 740">
          <a:extLst>
            <a:ext uri="{FF2B5EF4-FFF2-40B4-BE49-F238E27FC236}">
              <a16:creationId xmlns:a16="http://schemas.microsoft.com/office/drawing/2014/main" id="{888C875F-A800-46A5-A742-749D03A6EB3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2" name="TextBox 741">
          <a:extLst>
            <a:ext uri="{FF2B5EF4-FFF2-40B4-BE49-F238E27FC236}">
              <a16:creationId xmlns:a16="http://schemas.microsoft.com/office/drawing/2014/main" id="{6D6F2A29-77EE-41A1-A104-4C33C7BD987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3" name="TextBox 742">
          <a:extLst>
            <a:ext uri="{FF2B5EF4-FFF2-40B4-BE49-F238E27FC236}">
              <a16:creationId xmlns:a16="http://schemas.microsoft.com/office/drawing/2014/main" id="{3C8248A8-5D28-42E2-B8CA-86444885ADD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4" name="TextBox 743">
          <a:extLst>
            <a:ext uri="{FF2B5EF4-FFF2-40B4-BE49-F238E27FC236}">
              <a16:creationId xmlns:a16="http://schemas.microsoft.com/office/drawing/2014/main" id="{DF860B15-C65B-4D91-849B-EFE61DAF5B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5" name="TextBox 744">
          <a:extLst>
            <a:ext uri="{FF2B5EF4-FFF2-40B4-BE49-F238E27FC236}">
              <a16:creationId xmlns:a16="http://schemas.microsoft.com/office/drawing/2014/main" id="{FB614B4F-7917-49FD-B864-416A6451343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6" name="TextBox 745">
          <a:extLst>
            <a:ext uri="{FF2B5EF4-FFF2-40B4-BE49-F238E27FC236}">
              <a16:creationId xmlns:a16="http://schemas.microsoft.com/office/drawing/2014/main" id="{389637C1-716E-425A-AC2C-3659DB81131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7" name="TextBox 746">
          <a:extLst>
            <a:ext uri="{FF2B5EF4-FFF2-40B4-BE49-F238E27FC236}">
              <a16:creationId xmlns:a16="http://schemas.microsoft.com/office/drawing/2014/main" id="{5D10CD29-4725-42B9-9758-1AEA6E79475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8" name="TextBox 747">
          <a:extLst>
            <a:ext uri="{FF2B5EF4-FFF2-40B4-BE49-F238E27FC236}">
              <a16:creationId xmlns:a16="http://schemas.microsoft.com/office/drawing/2014/main" id="{544B91DE-E6E5-423E-89ED-D4437FE6335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9" name="TextBox 748">
          <a:extLst>
            <a:ext uri="{FF2B5EF4-FFF2-40B4-BE49-F238E27FC236}">
              <a16:creationId xmlns:a16="http://schemas.microsoft.com/office/drawing/2014/main" id="{1E8EBF81-2AE2-4C62-8ECC-0AE8FABA907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0" name="TextBox 749">
          <a:extLst>
            <a:ext uri="{FF2B5EF4-FFF2-40B4-BE49-F238E27FC236}">
              <a16:creationId xmlns:a16="http://schemas.microsoft.com/office/drawing/2014/main" id="{5E50BF98-D755-4132-9C8A-3E5F9DA03FC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1" name="TextBox 750">
          <a:extLst>
            <a:ext uri="{FF2B5EF4-FFF2-40B4-BE49-F238E27FC236}">
              <a16:creationId xmlns:a16="http://schemas.microsoft.com/office/drawing/2014/main" id="{643DEAB8-828E-460C-9587-2F758CB3372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2" name="TextBox 751">
          <a:extLst>
            <a:ext uri="{FF2B5EF4-FFF2-40B4-BE49-F238E27FC236}">
              <a16:creationId xmlns:a16="http://schemas.microsoft.com/office/drawing/2014/main" id="{E4B5AF08-3950-4D56-A00F-03A9D9DC88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3" name="TextBox 752">
          <a:extLst>
            <a:ext uri="{FF2B5EF4-FFF2-40B4-BE49-F238E27FC236}">
              <a16:creationId xmlns:a16="http://schemas.microsoft.com/office/drawing/2014/main" id="{0826AF45-2052-4BD5-BED5-E2931D09C5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4" name="TextBox 753">
          <a:extLst>
            <a:ext uri="{FF2B5EF4-FFF2-40B4-BE49-F238E27FC236}">
              <a16:creationId xmlns:a16="http://schemas.microsoft.com/office/drawing/2014/main" id="{73CDE41C-04B0-453D-BE32-DA883C5B03A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5" name="TextBox 754">
          <a:extLst>
            <a:ext uri="{FF2B5EF4-FFF2-40B4-BE49-F238E27FC236}">
              <a16:creationId xmlns:a16="http://schemas.microsoft.com/office/drawing/2014/main" id="{CF3E969A-7625-4391-84FD-396C829D37D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6" name="TextBox 755">
          <a:extLst>
            <a:ext uri="{FF2B5EF4-FFF2-40B4-BE49-F238E27FC236}">
              <a16:creationId xmlns:a16="http://schemas.microsoft.com/office/drawing/2014/main" id="{08012076-7149-47B6-AE74-637D5B279E7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7" name="TextBox 756">
          <a:extLst>
            <a:ext uri="{FF2B5EF4-FFF2-40B4-BE49-F238E27FC236}">
              <a16:creationId xmlns:a16="http://schemas.microsoft.com/office/drawing/2014/main" id="{923FD1B9-9289-41A4-A9ED-DC5986475C2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8" name="TextBox 757">
          <a:extLst>
            <a:ext uri="{FF2B5EF4-FFF2-40B4-BE49-F238E27FC236}">
              <a16:creationId xmlns:a16="http://schemas.microsoft.com/office/drawing/2014/main" id="{72B046AC-C1ED-425D-9CAF-B5E4596043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9" name="TextBox 758">
          <a:extLst>
            <a:ext uri="{FF2B5EF4-FFF2-40B4-BE49-F238E27FC236}">
              <a16:creationId xmlns:a16="http://schemas.microsoft.com/office/drawing/2014/main" id="{862948C7-0C8B-4AE7-A539-31CA615B8F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0" name="TextBox 759">
          <a:extLst>
            <a:ext uri="{FF2B5EF4-FFF2-40B4-BE49-F238E27FC236}">
              <a16:creationId xmlns:a16="http://schemas.microsoft.com/office/drawing/2014/main" id="{D8819713-07D9-4916-99A7-1D0D7E76491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1" name="TextBox 760">
          <a:extLst>
            <a:ext uri="{FF2B5EF4-FFF2-40B4-BE49-F238E27FC236}">
              <a16:creationId xmlns:a16="http://schemas.microsoft.com/office/drawing/2014/main" id="{C049724A-3F18-41F5-A75F-DAC3D159D3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2" name="TextBox 761">
          <a:extLst>
            <a:ext uri="{FF2B5EF4-FFF2-40B4-BE49-F238E27FC236}">
              <a16:creationId xmlns:a16="http://schemas.microsoft.com/office/drawing/2014/main" id="{E30FE19A-249D-4648-B5F1-9E2D4DF99D8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3" name="TextBox 762">
          <a:extLst>
            <a:ext uri="{FF2B5EF4-FFF2-40B4-BE49-F238E27FC236}">
              <a16:creationId xmlns:a16="http://schemas.microsoft.com/office/drawing/2014/main" id="{EED1F516-CD0F-4BB8-93B9-CEB098C1693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4" name="TextBox 763">
          <a:extLst>
            <a:ext uri="{FF2B5EF4-FFF2-40B4-BE49-F238E27FC236}">
              <a16:creationId xmlns:a16="http://schemas.microsoft.com/office/drawing/2014/main" id="{B8737494-712B-4641-91FF-8E4CCCACB70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5" name="TextBox 764">
          <a:extLst>
            <a:ext uri="{FF2B5EF4-FFF2-40B4-BE49-F238E27FC236}">
              <a16:creationId xmlns:a16="http://schemas.microsoft.com/office/drawing/2014/main" id="{0F8DA1E2-6E01-4834-934B-32CEEBFFF5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6" name="TextBox 765">
          <a:extLst>
            <a:ext uri="{FF2B5EF4-FFF2-40B4-BE49-F238E27FC236}">
              <a16:creationId xmlns:a16="http://schemas.microsoft.com/office/drawing/2014/main" id="{8AEE4B68-8412-42BB-AA36-1CF13F27755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7" name="TextBox 766">
          <a:extLst>
            <a:ext uri="{FF2B5EF4-FFF2-40B4-BE49-F238E27FC236}">
              <a16:creationId xmlns:a16="http://schemas.microsoft.com/office/drawing/2014/main" id="{EEC155BC-D9A0-423E-8FE6-D607CC09A8B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8" name="TextBox 767">
          <a:extLst>
            <a:ext uri="{FF2B5EF4-FFF2-40B4-BE49-F238E27FC236}">
              <a16:creationId xmlns:a16="http://schemas.microsoft.com/office/drawing/2014/main" id="{4972075D-1D45-4A13-AEE2-0295CAEED3D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9" name="TextBox 768">
          <a:extLst>
            <a:ext uri="{FF2B5EF4-FFF2-40B4-BE49-F238E27FC236}">
              <a16:creationId xmlns:a16="http://schemas.microsoft.com/office/drawing/2014/main" id="{E6ECCCB1-8E57-4E06-90B3-53CA4E8AAF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0" name="TextBox 769">
          <a:extLst>
            <a:ext uri="{FF2B5EF4-FFF2-40B4-BE49-F238E27FC236}">
              <a16:creationId xmlns:a16="http://schemas.microsoft.com/office/drawing/2014/main" id="{9C07EFAA-B6D3-4F9E-8EC7-8F1B3237327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1" name="TextBox 770">
          <a:extLst>
            <a:ext uri="{FF2B5EF4-FFF2-40B4-BE49-F238E27FC236}">
              <a16:creationId xmlns:a16="http://schemas.microsoft.com/office/drawing/2014/main" id="{234AECE6-7F94-48B6-9C30-7F9C119FB5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2" name="TextBox 771">
          <a:extLst>
            <a:ext uri="{FF2B5EF4-FFF2-40B4-BE49-F238E27FC236}">
              <a16:creationId xmlns:a16="http://schemas.microsoft.com/office/drawing/2014/main" id="{06C77584-1613-468A-8BB7-838C36D348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3" name="TextBox 772">
          <a:extLst>
            <a:ext uri="{FF2B5EF4-FFF2-40B4-BE49-F238E27FC236}">
              <a16:creationId xmlns:a16="http://schemas.microsoft.com/office/drawing/2014/main" id="{D12E556A-434E-4452-9699-2C2438F9CC9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4" name="TextBox 773">
          <a:extLst>
            <a:ext uri="{FF2B5EF4-FFF2-40B4-BE49-F238E27FC236}">
              <a16:creationId xmlns:a16="http://schemas.microsoft.com/office/drawing/2014/main" id="{EFFD78BC-A5CF-4FE0-A4B6-019760ED61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5" name="TextBox 774">
          <a:extLst>
            <a:ext uri="{FF2B5EF4-FFF2-40B4-BE49-F238E27FC236}">
              <a16:creationId xmlns:a16="http://schemas.microsoft.com/office/drawing/2014/main" id="{F9C6712D-2334-4E9B-BFEE-BD94581398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6" name="TextBox 775">
          <a:extLst>
            <a:ext uri="{FF2B5EF4-FFF2-40B4-BE49-F238E27FC236}">
              <a16:creationId xmlns:a16="http://schemas.microsoft.com/office/drawing/2014/main" id="{3D76AE10-BF09-4E2D-A70E-13AE0D13B7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7" name="TextBox 776">
          <a:extLst>
            <a:ext uri="{FF2B5EF4-FFF2-40B4-BE49-F238E27FC236}">
              <a16:creationId xmlns:a16="http://schemas.microsoft.com/office/drawing/2014/main" id="{11D4B755-62C0-44E1-B295-638699E423A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8" name="TextBox 777">
          <a:extLst>
            <a:ext uri="{FF2B5EF4-FFF2-40B4-BE49-F238E27FC236}">
              <a16:creationId xmlns:a16="http://schemas.microsoft.com/office/drawing/2014/main" id="{A997BB1B-F707-4D51-848A-6F79C9D2868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9" name="TextBox 778">
          <a:extLst>
            <a:ext uri="{FF2B5EF4-FFF2-40B4-BE49-F238E27FC236}">
              <a16:creationId xmlns:a16="http://schemas.microsoft.com/office/drawing/2014/main" id="{7DB03A93-CB30-4A54-95AD-436F5C68368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0" name="TextBox 779">
          <a:extLst>
            <a:ext uri="{FF2B5EF4-FFF2-40B4-BE49-F238E27FC236}">
              <a16:creationId xmlns:a16="http://schemas.microsoft.com/office/drawing/2014/main" id="{9E8CE245-A907-4E73-8CE3-A0D0017C37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1" name="TextBox 780">
          <a:extLst>
            <a:ext uri="{FF2B5EF4-FFF2-40B4-BE49-F238E27FC236}">
              <a16:creationId xmlns:a16="http://schemas.microsoft.com/office/drawing/2014/main" id="{D0B8DC4B-5BED-4D3D-8E7F-3A07F5BF57E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2" name="TextBox 781">
          <a:extLst>
            <a:ext uri="{FF2B5EF4-FFF2-40B4-BE49-F238E27FC236}">
              <a16:creationId xmlns:a16="http://schemas.microsoft.com/office/drawing/2014/main" id="{62BBE355-802C-4521-8204-41967C43678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3" name="TextBox 782">
          <a:extLst>
            <a:ext uri="{FF2B5EF4-FFF2-40B4-BE49-F238E27FC236}">
              <a16:creationId xmlns:a16="http://schemas.microsoft.com/office/drawing/2014/main" id="{5D2150CA-D14E-4277-A73C-96ECFAFFA19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4" name="TextBox 783">
          <a:extLst>
            <a:ext uri="{FF2B5EF4-FFF2-40B4-BE49-F238E27FC236}">
              <a16:creationId xmlns:a16="http://schemas.microsoft.com/office/drawing/2014/main" id="{FBD07C61-61D5-4989-8403-9F2CCF51636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5" name="TextBox 784">
          <a:extLst>
            <a:ext uri="{FF2B5EF4-FFF2-40B4-BE49-F238E27FC236}">
              <a16:creationId xmlns:a16="http://schemas.microsoft.com/office/drawing/2014/main" id="{2C7C5C3D-C994-4359-ADC4-ECF9FD44AF9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6" name="TextBox 785">
          <a:extLst>
            <a:ext uri="{FF2B5EF4-FFF2-40B4-BE49-F238E27FC236}">
              <a16:creationId xmlns:a16="http://schemas.microsoft.com/office/drawing/2014/main" id="{BF4C11CD-DA57-4D22-9F53-A7C42735F30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7" name="TextBox 786">
          <a:extLst>
            <a:ext uri="{FF2B5EF4-FFF2-40B4-BE49-F238E27FC236}">
              <a16:creationId xmlns:a16="http://schemas.microsoft.com/office/drawing/2014/main" id="{E6F56281-DC57-4E2E-A45E-42189950DEE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8" name="TextBox 787">
          <a:extLst>
            <a:ext uri="{FF2B5EF4-FFF2-40B4-BE49-F238E27FC236}">
              <a16:creationId xmlns:a16="http://schemas.microsoft.com/office/drawing/2014/main" id="{B8B9AA0D-BF81-450D-87D6-84613E9BF6D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9" name="TextBox 788">
          <a:extLst>
            <a:ext uri="{FF2B5EF4-FFF2-40B4-BE49-F238E27FC236}">
              <a16:creationId xmlns:a16="http://schemas.microsoft.com/office/drawing/2014/main" id="{79FD11C0-0137-4B07-A6EA-9CB0FA312C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0" name="TextBox 789">
          <a:extLst>
            <a:ext uri="{FF2B5EF4-FFF2-40B4-BE49-F238E27FC236}">
              <a16:creationId xmlns:a16="http://schemas.microsoft.com/office/drawing/2014/main" id="{AC124F05-2F1D-43CE-8945-525D34A9E8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1" name="TextBox 790">
          <a:extLst>
            <a:ext uri="{FF2B5EF4-FFF2-40B4-BE49-F238E27FC236}">
              <a16:creationId xmlns:a16="http://schemas.microsoft.com/office/drawing/2014/main" id="{500AC390-384A-44CE-9DCA-1B9B72F63CA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2" name="TextBox 791">
          <a:extLst>
            <a:ext uri="{FF2B5EF4-FFF2-40B4-BE49-F238E27FC236}">
              <a16:creationId xmlns:a16="http://schemas.microsoft.com/office/drawing/2014/main" id="{5F3581B0-8D3C-4F18-B975-2DD458E1611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3" name="TextBox 792">
          <a:extLst>
            <a:ext uri="{FF2B5EF4-FFF2-40B4-BE49-F238E27FC236}">
              <a16:creationId xmlns:a16="http://schemas.microsoft.com/office/drawing/2014/main" id="{C755BE15-943F-4CE4-A1FB-89681DF36DE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94" name="TextBox 793">
          <a:extLst>
            <a:ext uri="{FF2B5EF4-FFF2-40B4-BE49-F238E27FC236}">
              <a16:creationId xmlns:a16="http://schemas.microsoft.com/office/drawing/2014/main" id="{23C22BC2-2FA0-407B-85DC-512954382BA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5" name="TextBox 794">
          <a:extLst>
            <a:ext uri="{FF2B5EF4-FFF2-40B4-BE49-F238E27FC236}">
              <a16:creationId xmlns:a16="http://schemas.microsoft.com/office/drawing/2014/main" id="{4B032B2D-C62C-4694-BB59-2AA0C7587E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6" name="TextBox 795">
          <a:extLst>
            <a:ext uri="{FF2B5EF4-FFF2-40B4-BE49-F238E27FC236}">
              <a16:creationId xmlns:a16="http://schemas.microsoft.com/office/drawing/2014/main" id="{91B490C9-0A16-45F5-8C19-08132035760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7" name="TextBox 796">
          <a:extLst>
            <a:ext uri="{FF2B5EF4-FFF2-40B4-BE49-F238E27FC236}">
              <a16:creationId xmlns:a16="http://schemas.microsoft.com/office/drawing/2014/main" id="{594188B5-B16B-45D7-810E-A9DE232A66D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8" name="TextBox 797">
          <a:extLst>
            <a:ext uri="{FF2B5EF4-FFF2-40B4-BE49-F238E27FC236}">
              <a16:creationId xmlns:a16="http://schemas.microsoft.com/office/drawing/2014/main" id="{E22F44F4-A180-4DDA-B222-76BD9423CE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9" name="TextBox 798">
          <a:extLst>
            <a:ext uri="{FF2B5EF4-FFF2-40B4-BE49-F238E27FC236}">
              <a16:creationId xmlns:a16="http://schemas.microsoft.com/office/drawing/2014/main" id="{72494067-2E36-4161-B4D9-FC337CF2531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0" name="TextBox 799">
          <a:extLst>
            <a:ext uri="{FF2B5EF4-FFF2-40B4-BE49-F238E27FC236}">
              <a16:creationId xmlns:a16="http://schemas.microsoft.com/office/drawing/2014/main" id="{61D98361-2C7A-41C2-9D91-077BAA5A533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1" name="TextBox 800">
          <a:extLst>
            <a:ext uri="{FF2B5EF4-FFF2-40B4-BE49-F238E27FC236}">
              <a16:creationId xmlns:a16="http://schemas.microsoft.com/office/drawing/2014/main" id="{18EE087A-D0AB-4756-A6F3-0AA8BD38D74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2" name="TextBox 801">
          <a:extLst>
            <a:ext uri="{FF2B5EF4-FFF2-40B4-BE49-F238E27FC236}">
              <a16:creationId xmlns:a16="http://schemas.microsoft.com/office/drawing/2014/main" id="{1AC5D3BF-15EC-4B6F-9ECD-6A11EC96B7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3" name="TextBox 802">
          <a:extLst>
            <a:ext uri="{FF2B5EF4-FFF2-40B4-BE49-F238E27FC236}">
              <a16:creationId xmlns:a16="http://schemas.microsoft.com/office/drawing/2014/main" id="{670CDE80-6CAD-40B7-AE74-77F8D1BFC1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4" name="TextBox 803">
          <a:extLst>
            <a:ext uri="{FF2B5EF4-FFF2-40B4-BE49-F238E27FC236}">
              <a16:creationId xmlns:a16="http://schemas.microsoft.com/office/drawing/2014/main" id="{2CE199F1-3186-4322-82A4-9B5B1008D27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5" name="TextBox 804">
          <a:extLst>
            <a:ext uri="{FF2B5EF4-FFF2-40B4-BE49-F238E27FC236}">
              <a16:creationId xmlns:a16="http://schemas.microsoft.com/office/drawing/2014/main" id="{FA9D0132-87A5-496A-BFF4-0B64DEB5817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6" name="TextBox 805">
          <a:extLst>
            <a:ext uri="{FF2B5EF4-FFF2-40B4-BE49-F238E27FC236}">
              <a16:creationId xmlns:a16="http://schemas.microsoft.com/office/drawing/2014/main" id="{20679DE2-93E5-4CF7-BFD3-954122CBDE0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7" name="TextBox 806">
          <a:extLst>
            <a:ext uri="{FF2B5EF4-FFF2-40B4-BE49-F238E27FC236}">
              <a16:creationId xmlns:a16="http://schemas.microsoft.com/office/drawing/2014/main" id="{2B4926F7-AFED-4CD1-B012-EC7210505FA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8" name="TextBox 807">
          <a:extLst>
            <a:ext uri="{FF2B5EF4-FFF2-40B4-BE49-F238E27FC236}">
              <a16:creationId xmlns:a16="http://schemas.microsoft.com/office/drawing/2014/main" id="{F36837BD-799D-4A29-9AB8-7656DF1413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9" name="TextBox 808">
          <a:extLst>
            <a:ext uri="{FF2B5EF4-FFF2-40B4-BE49-F238E27FC236}">
              <a16:creationId xmlns:a16="http://schemas.microsoft.com/office/drawing/2014/main" id="{8F5E1D5D-1014-4F49-BD66-727CFD196EF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0" name="TextBox 809">
          <a:extLst>
            <a:ext uri="{FF2B5EF4-FFF2-40B4-BE49-F238E27FC236}">
              <a16:creationId xmlns:a16="http://schemas.microsoft.com/office/drawing/2014/main" id="{E648AF94-1524-498E-909B-9856913F25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1" name="TextBox 810">
          <a:extLst>
            <a:ext uri="{FF2B5EF4-FFF2-40B4-BE49-F238E27FC236}">
              <a16:creationId xmlns:a16="http://schemas.microsoft.com/office/drawing/2014/main" id="{DAE82C87-C136-43F7-BB58-A891225942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2" name="TextBox 811">
          <a:extLst>
            <a:ext uri="{FF2B5EF4-FFF2-40B4-BE49-F238E27FC236}">
              <a16:creationId xmlns:a16="http://schemas.microsoft.com/office/drawing/2014/main" id="{A6CDB5F8-E8CF-4EFC-BFB8-E4B54684AF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3" name="TextBox 812">
          <a:extLst>
            <a:ext uri="{FF2B5EF4-FFF2-40B4-BE49-F238E27FC236}">
              <a16:creationId xmlns:a16="http://schemas.microsoft.com/office/drawing/2014/main" id="{8D1C196D-587A-4F29-9E2D-B4E7A2C7CF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4" name="TextBox 813">
          <a:extLst>
            <a:ext uri="{FF2B5EF4-FFF2-40B4-BE49-F238E27FC236}">
              <a16:creationId xmlns:a16="http://schemas.microsoft.com/office/drawing/2014/main" id="{EDBADF59-1460-450D-A558-F632EDC64B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5" name="TextBox 814">
          <a:extLst>
            <a:ext uri="{FF2B5EF4-FFF2-40B4-BE49-F238E27FC236}">
              <a16:creationId xmlns:a16="http://schemas.microsoft.com/office/drawing/2014/main" id="{82D5D5AF-4B65-4477-BA46-7E6CA5A3E9A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6" name="TextBox 815">
          <a:extLst>
            <a:ext uri="{FF2B5EF4-FFF2-40B4-BE49-F238E27FC236}">
              <a16:creationId xmlns:a16="http://schemas.microsoft.com/office/drawing/2014/main" id="{27785451-5E3B-4E12-B97E-7AD50BE6DB3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7" name="TextBox 816">
          <a:extLst>
            <a:ext uri="{FF2B5EF4-FFF2-40B4-BE49-F238E27FC236}">
              <a16:creationId xmlns:a16="http://schemas.microsoft.com/office/drawing/2014/main" id="{FDD78400-F694-446E-8409-31300A59C60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8" name="TextBox 817">
          <a:extLst>
            <a:ext uri="{FF2B5EF4-FFF2-40B4-BE49-F238E27FC236}">
              <a16:creationId xmlns:a16="http://schemas.microsoft.com/office/drawing/2014/main" id="{CD7347F4-9791-4F0E-82C6-0EBFA458CFA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9" name="TextBox 818">
          <a:extLst>
            <a:ext uri="{FF2B5EF4-FFF2-40B4-BE49-F238E27FC236}">
              <a16:creationId xmlns:a16="http://schemas.microsoft.com/office/drawing/2014/main" id="{005437A2-D2D2-4BA1-837D-AEBA3407A1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20" name="TextBox 819">
          <a:extLst>
            <a:ext uri="{FF2B5EF4-FFF2-40B4-BE49-F238E27FC236}">
              <a16:creationId xmlns:a16="http://schemas.microsoft.com/office/drawing/2014/main" id="{A780E7D4-74BD-4D08-BA17-025049C3E36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1" name="TextBox 820">
          <a:extLst>
            <a:ext uri="{FF2B5EF4-FFF2-40B4-BE49-F238E27FC236}">
              <a16:creationId xmlns:a16="http://schemas.microsoft.com/office/drawing/2014/main" id="{543F1C79-F645-4A1C-AFD8-D5143689EAC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2" name="TextBox 821">
          <a:extLst>
            <a:ext uri="{FF2B5EF4-FFF2-40B4-BE49-F238E27FC236}">
              <a16:creationId xmlns:a16="http://schemas.microsoft.com/office/drawing/2014/main" id="{0CB77BC8-522D-4BDF-AA16-6CB8EDB297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3" name="TextBox 822">
          <a:extLst>
            <a:ext uri="{FF2B5EF4-FFF2-40B4-BE49-F238E27FC236}">
              <a16:creationId xmlns:a16="http://schemas.microsoft.com/office/drawing/2014/main" id="{3A8B4122-DDEF-4D4D-A1A9-5A82207A92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4" name="TextBox 823">
          <a:extLst>
            <a:ext uri="{FF2B5EF4-FFF2-40B4-BE49-F238E27FC236}">
              <a16:creationId xmlns:a16="http://schemas.microsoft.com/office/drawing/2014/main" id="{661508DD-2E96-44DA-B1A3-18684D66079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5" name="TextBox 824">
          <a:extLst>
            <a:ext uri="{FF2B5EF4-FFF2-40B4-BE49-F238E27FC236}">
              <a16:creationId xmlns:a16="http://schemas.microsoft.com/office/drawing/2014/main" id="{1CF5E5A1-563B-4001-92BF-A9918B5C3D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6" name="TextBox 825">
          <a:extLst>
            <a:ext uri="{FF2B5EF4-FFF2-40B4-BE49-F238E27FC236}">
              <a16:creationId xmlns:a16="http://schemas.microsoft.com/office/drawing/2014/main" id="{B7D16279-F349-40F7-9C7B-4D0FC89CD92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7" name="TextBox 826">
          <a:extLst>
            <a:ext uri="{FF2B5EF4-FFF2-40B4-BE49-F238E27FC236}">
              <a16:creationId xmlns:a16="http://schemas.microsoft.com/office/drawing/2014/main" id="{09EBF288-8BD5-48D4-8E38-9662FA7F7B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8" name="TextBox 827">
          <a:extLst>
            <a:ext uri="{FF2B5EF4-FFF2-40B4-BE49-F238E27FC236}">
              <a16:creationId xmlns:a16="http://schemas.microsoft.com/office/drawing/2014/main" id="{DE93611A-D675-40C0-A4C6-01649CD8E2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9" name="TextBox 828">
          <a:extLst>
            <a:ext uri="{FF2B5EF4-FFF2-40B4-BE49-F238E27FC236}">
              <a16:creationId xmlns:a16="http://schemas.microsoft.com/office/drawing/2014/main" id="{D4DF0DA2-DC6D-4AEF-87AA-CFDD5E18B66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0" name="TextBox 829">
          <a:extLst>
            <a:ext uri="{FF2B5EF4-FFF2-40B4-BE49-F238E27FC236}">
              <a16:creationId xmlns:a16="http://schemas.microsoft.com/office/drawing/2014/main" id="{A9F6AA0A-AFD8-4CF3-A59A-54A6F9837B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1" name="TextBox 830">
          <a:extLst>
            <a:ext uri="{FF2B5EF4-FFF2-40B4-BE49-F238E27FC236}">
              <a16:creationId xmlns:a16="http://schemas.microsoft.com/office/drawing/2014/main" id="{423B335F-372A-407C-84D5-6C9D744AE6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2" name="TextBox 831">
          <a:extLst>
            <a:ext uri="{FF2B5EF4-FFF2-40B4-BE49-F238E27FC236}">
              <a16:creationId xmlns:a16="http://schemas.microsoft.com/office/drawing/2014/main" id="{B5004C01-3892-4624-A823-BD2658C44D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3" name="TextBox 832">
          <a:extLst>
            <a:ext uri="{FF2B5EF4-FFF2-40B4-BE49-F238E27FC236}">
              <a16:creationId xmlns:a16="http://schemas.microsoft.com/office/drawing/2014/main" id="{EB8C5F1D-380D-47B6-B7BF-6D45B26C486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4" name="TextBox 833">
          <a:extLst>
            <a:ext uri="{FF2B5EF4-FFF2-40B4-BE49-F238E27FC236}">
              <a16:creationId xmlns:a16="http://schemas.microsoft.com/office/drawing/2014/main" id="{F451AE1F-7FEF-4AD9-B067-1DF0337F9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5" name="TextBox 834">
          <a:extLst>
            <a:ext uri="{FF2B5EF4-FFF2-40B4-BE49-F238E27FC236}">
              <a16:creationId xmlns:a16="http://schemas.microsoft.com/office/drawing/2014/main" id="{237ADBBA-6075-45DE-88BE-943F0EC3272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6" name="TextBox 835">
          <a:extLst>
            <a:ext uri="{FF2B5EF4-FFF2-40B4-BE49-F238E27FC236}">
              <a16:creationId xmlns:a16="http://schemas.microsoft.com/office/drawing/2014/main" id="{A68F9B46-68BC-46A9-A40A-54CC63869E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7" name="TextBox 836">
          <a:extLst>
            <a:ext uri="{FF2B5EF4-FFF2-40B4-BE49-F238E27FC236}">
              <a16:creationId xmlns:a16="http://schemas.microsoft.com/office/drawing/2014/main" id="{3F0FE157-1780-4931-A30D-2178380D70D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8" name="TextBox 837">
          <a:extLst>
            <a:ext uri="{FF2B5EF4-FFF2-40B4-BE49-F238E27FC236}">
              <a16:creationId xmlns:a16="http://schemas.microsoft.com/office/drawing/2014/main" id="{21F7FAFA-0127-4002-B992-8879C6E8F5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9" name="TextBox 838">
          <a:extLst>
            <a:ext uri="{FF2B5EF4-FFF2-40B4-BE49-F238E27FC236}">
              <a16:creationId xmlns:a16="http://schemas.microsoft.com/office/drawing/2014/main" id="{7B8498BB-9321-46BD-B5DB-46632F19C4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0" name="TextBox 839">
          <a:extLst>
            <a:ext uri="{FF2B5EF4-FFF2-40B4-BE49-F238E27FC236}">
              <a16:creationId xmlns:a16="http://schemas.microsoft.com/office/drawing/2014/main" id="{534BDDAB-5CE9-4713-8127-6F4CE9893A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1" name="TextBox 840">
          <a:extLst>
            <a:ext uri="{FF2B5EF4-FFF2-40B4-BE49-F238E27FC236}">
              <a16:creationId xmlns:a16="http://schemas.microsoft.com/office/drawing/2014/main" id="{4A086E02-7B7C-4A80-BB2B-AD29DF7B8BE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2" name="TextBox 841">
          <a:extLst>
            <a:ext uri="{FF2B5EF4-FFF2-40B4-BE49-F238E27FC236}">
              <a16:creationId xmlns:a16="http://schemas.microsoft.com/office/drawing/2014/main" id="{6BD77A13-96EB-4400-93C1-83D656016B4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3" name="TextBox 842">
          <a:extLst>
            <a:ext uri="{FF2B5EF4-FFF2-40B4-BE49-F238E27FC236}">
              <a16:creationId xmlns:a16="http://schemas.microsoft.com/office/drawing/2014/main" id="{F9723E7F-F51E-482C-97E2-2919DBE50D4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4" name="TextBox 843">
          <a:extLst>
            <a:ext uri="{FF2B5EF4-FFF2-40B4-BE49-F238E27FC236}">
              <a16:creationId xmlns:a16="http://schemas.microsoft.com/office/drawing/2014/main" id="{8CC613B1-AC30-462A-B8DC-35EA008DDF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5" name="TextBox 844">
          <a:extLst>
            <a:ext uri="{FF2B5EF4-FFF2-40B4-BE49-F238E27FC236}">
              <a16:creationId xmlns:a16="http://schemas.microsoft.com/office/drawing/2014/main" id="{3ACEC357-3E64-4215-840C-CB05A2B689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6" name="TextBox 845">
          <a:extLst>
            <a:ext uri="{FF2B5EF4-FFF2-40B4-BE49-F238E27FC236}">
              <a16:creationId xmlns:a16="http://schemas.microsoft.com/office/drawing/2014/main" id="{13659584-1016-4EE4-A138-296091AD23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7" name="TextBox 846">
          <a:extLst>
            <a:ext uri="{FF2B5EF4-FFF2-40B4-BE49-F238E27FC236}">
              <a16:creationId xmlns:a16="http://schemas.microsoft.com/office/drawing/2014/main" id="{24ED33C9-8BB3-43B7-B823-B456D6A964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8" name="TextBox 847">
          <a:extLst>
            <a:ext uri="{FF2B5EF4-FFF2-40B4-BE49-F238E27FC236}">
              <a16:creationId xmlns:a16="http://schemas.microsoft.com/office/drawing/2014/main" id="{FCA688D6-FE88-4077-A2B8-7325D3FB7F6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49" name="TextBox 848">
          <a:extLst>
            <a:ext uri="{FF2B5EF4-FFF2-40B4-BE49-F238E27FC236}">
              <a16:creationId xmlns:a16="http://schemas.microsoft.com/office/drawing/2014/main" id="{E7867D78-7F4F-48E9-A42C-67364F39AAE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0" name="TextBox 849">
          <a:extLst>
            <a:ext uri="{FF2B5EF4-FFF2-40B4-BE49-F238E27FC236}">
              <a16:creationId xmlns:a16="http://schemas.microsoft.com/office/drawing/2014/main" id="{F686ED9D-B6F2-4EDF-90CD-D47F34A0B6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1" name="TextBox 850">
          <a:extLst>
            <a:ext uri="{FF2B5EF4-FFF2-40B4-BE49-F238E27FC236}">
              <a16:creationId xmlns:a16="http://schemas.microsoft.com/office/drawing/2014/main" id="{B6806A5A-1933-4570-8150-AD8FB632AA5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2" name="TextBox 851">
          <a:extLst>
            <a:ext uri="{FF2B5EF4-FFF2-40B4-BE49-F238E27FC236}">
              <a16:creationId xmlns:a16="http://schemas.microsoft.com/office/drawing/2014/main" id="{34964F55-5417-41F2-9728-5CEAE5E825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3" name="TextBox 852">
          <a:extLst>
            <a:ext uri="{FF2B5EF4-FFF2-40B4-BE49-F238E27FC236}">
              <a16:creationId xmlns:a16="http://schemas.microsoft.com/office/drawing/2014/main" id="{E178DE34-9764-4B2F-81F0-008C21084D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4" name="TextBox 853">
          <a:extLst>
            <a:ext uri="{FF2B5EF4-FFF2-40B4-BE49-F238E27FC236}">
              <a16:creationId xmlns:a16="http://schemas.microsoft.com/office/drawing/2014/main" id="{E359740D-78EA-4392-82DD-4F3EFA71D0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5" name="TextBox 854">
          <a:extLst>
            <a:ext uri="{FF2B5EF4-FFF2-40B4-BE49-F238E27FC236}">
              <a16:creationId xmlns:a16="http://schemas.microsoft.com/office/drawing/2014/main" id="{01DF93D1-70B2-47DC-8A9D-7C118A6E40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6" name="TextBox 855">
          <a:extLst>
            <a:ext uri="{FF2B5EF4-FFF2-40B4-BE49-F238E27FC236}">
              <a16:creationId xmlns:a16="http://schemas.microsoft.com/office/drawing/2014/main" id="{86A03C97-4CD6-4D20-8386-7264EC8B8EB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7" name="TextBox 856">
          <a:extLst>
            <a:ext uri="{FF2B5EF4-FFF2-40B4-BE49-F238E27FC236}">
              <a16:creationId xmlns:a16="http://schemas.microsoft.com/office/drawing/2014/main" id="{0BF6741B-9CBF-4A53-8023-D2C1F9D2EDE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8" name="TextBox 857">
          <a:extLst>
            <a:ext uri="{FF2B5EF4-FFF2-40B4-BE49-F238E27FC236}">
              <a16:creationId xmlns:a16="http://schemas.microsoft.com/office/drawing/2014/main" id="{A533B03A-12C0-4002-ABE4-FA9B09CCDCE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9" name="TextBox 858">
          <a:extLst>
            <a:ext uri="{FF2B5EF4-FFF2-40B4-BE49-F238E27FC236}">
              <a16:creationId xmlns:a16="http://schemas.microsoft.com/office/drawing/2014/main" id="{C0A086FA-D9DA-454E-8069-6ACED5BB9E5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0" name="TextBox 859">
          <a:extLst>
            <a:ext uri="{FF2B5EF4-FFF2-40B4-BE49-F238E27FC236}">
              <a16:creationId xmlns:a16="http://schemas.microsoft.com/office/drawing/2014/main" id="{B444CAE6-2352-46CD-85D4-2D0183F69BB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1" name="TextBox 860">
          <a:extLst>
            <a:ext uri="{FF2B5EF4-FFF2-40B4-BE49-F238E27FC236}">
              <a16:creationId xmlns:a16="http://schemas.microsoft.com/office/drawing/2014/main" id="{D5A6F9CF-F123-4516-B701-D5ACD5D3E7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2" name="TextBox 861">
          <a:extLst>
            <a:ext uri="{FF2B5EF4-FFF2-40B4-BE49-F238E27FC236}">
              <a16:creationId xmlns:a16="http://schemas.microsoft.com/office/drawing/2014/main" id="{E002EBA5-764D-4E2E-8B48-355685661BD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3" name="TextBox 862">
          <a:extLst>
            <a:ext uri="{FF2B5EF4-FFF2-40B4-BE49-F238E27FC236}">
              <a16:creationId xmlns:a16="http://schemas.microsoft.com/office/drawing/2014/main" id="{A51B1F0E-174A-46EE-83E7-58E5BD33A8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4" name="TextBox 863">
          <a:extLst>
            <a:ext uri="{FF2B5EF4-FFF2-40B4-BE49-F238E27FC236}">
              <a16:creationId xmlns:a16="http://schemas.microsoft.com/office/drawing/2014/main" id="{7C5DB70C-2844-4BE1-BFF4-19B2DC9A19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5" name="TextBox 864">
          <a:extLst>
            <a:ext uri="{FF2B5EF4-FFF2-40B4-BE49-F238E27FC236}">
              <a16:creationId xmlns:a16="http://schemas.microsoft.com/office/drawing/2014/main" id="{8C5DDA5F-F68D-454F-8809-21C7DCD4D14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6" name="TextBox 865">
          <a:extLst>
            <a:ext uri="{FF2B5EF4-FFF2-40B4-BE49-F238E27FC236}">
              <a16:creationId xmlns:a16="http://schemas.microsoft.com/office/drawing/2014/main" id="{94ADBC18-8608-4DCD-9AE7-A1E31F15764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7" name="TextBox 866">
          <a:extLst>
            <a:ext uri="{FF2B5EF4-FFF2-40B4-BE49-F238E27FC236}">
              <a16:creationId xmlns:a16="http://schemas.microsoft.com/office/drawing/2014/main" id="{4EC6179C-8ABA-4995-AE21-15D1F151B5E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8" name="TextBox 867">
          <a:extLst>
            <a:ext uri="{FF2B5EF4-FFF2-40B4-BE49-F238E27FC236}">
              <a16:creationId xmlns:a16="http://schemas.microsoft.com/office/drawing/2014/main" id="{55A993BB-BEB2-4C18-AAC3-AD9D4820FC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9" name="TextBox 868">
          <a:extLst>
            <a:ext uri="{FF2B5EF4-FFF2-40B4-BE49-F238E27FC236}">
              <a16:creationId xmlns:a16="http://schemas.microsoft.com/office/drawing/2014/main" id="{D9D173B3-C361-4588-BF5F-A5294491DF8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0" name="TextBox 869">
          <a:extLst>
            <a:ext uri="{FF2B5EF4-FFF2-40B4-BE49-F238E27FC236}">
              <a16:creationId xmlns:a16="http://schemas.microsoft.com/office/drawing/2014/main" id="{0143C7A6-6973-4584-A9E7-D115262172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1" name="TextBox 870">
          <a:extLst>
            <a:ext uri="{FF2B5EF4-FFF2-40B4-BE49-F238E27FC236}">
              <a16:creationId xmlns:a16="http://schemas.microsoft.com/office/drawing/2014/main" id="{EC6D75C0-DE52-411B-B19E-D5CEF7B887F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2" name="TextBox 871">
          <a:extLst>
            <a:ext uri="{FF2B5EF4-FFF2-40B4-BE49-F238E27FC236}">
              <a16:creationId xmlns:a16="http://schemas.microsoft.com/office/drawing/2014/main" id="{5CBBE07B-B8FD-4DE3-805C-BEEE2ECB03F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3" name="TextBox 872">
          <a:extLst>
            <a:ext uri="{FF2B5EF4-FFF2-40B4-BE49-F238E27FC236}">
              <a16:creationId xmlns:a16="http://schemas.microsoft.com/office/drawing/2014/main" id="{A694E702-DC60-46D9-897A-C9A6F244450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4" name="TextBox 873">
          <a:extLst>
            <a:ext uri="{FF2B5EF4-FFF2-40B4-BE49-F238E27FC236}">
              <a16:creationId xmlns:a16="http://schemas.microsoft.com/office/drawing/2014/main" id="{525BB3EB-64A6-4D41-BCA4-22E75FE6692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5" name="TextBox 874">
          <a:extLst>
            <a:ext uri="{FF2B5EF4-FFF2-40B4-BE49-F238E27FC236}">
              <a16:creationId xmlns:a16="http://schemas.microsoft.com/office/drawing/2014/main" id="{7D129114-F986-4BFE-B99E-84A1EE52354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6" name="TextBox 875">
          <a:extLst>
            <a:ext uri="{FF2B5EF4-FFF2-40B4-BE49-F238E27FC236}">
              <a16:creationId xmlns:a16="http://schemas.microsoft.com/office/drawing/2014/main" id="{25399303-C38F-46C2-A155-A54470BCC1B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7" name="TextBox 876">
          <a:extLst>
            <a:ext uri="{FF2B5EF4-FFF2-40B4-BE49-F238E27FC236}">
              <a16:creationId xmlns:a16="http://schemas.microsoft.com/office/drawing/2014/main" id="{46E3EEEE-8D72-43C4-B820-610F5F1E98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8" name="TextBox 877">
          <a:extLst>
            <a:ext uri="{FF2B5EF4-FFF2-40B4-BE49-F238E27FC236}">
              <a16:creationId xmlns:a16="http://schemas.microsoft.com/office/drawing/2014/main" id="{D58753A4-C91C-4A74-985A-FCCBD6067B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9" name="TextBox 878">
          <a:extLst>
            <a:ext uri="{FF2B5EF4-FFF2-40B4-BE49-F238E27FC236}">
              <a16:creationId xmlns:a16="http://schemas.microsoft.com/office/drawing/2014/main" id="{5EA906FA-E7D0-460C-A923-218CF367C58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0" name="TextBox 879">
          <a:extLst>
            <a:ext uri="{FF2B5EF4-FFF2-40B4-BE49-F238E27FC236}">
              <a16:creationId xmlns:a16="http://schemas.microsoft.com/office/drawing/2014/main" id="{9B2F3173-BC31-4F27-B851-0F0F315A959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1" name="TextBox 880">
          <a:extLst>
            <a:ext uri="{FF2B5EF4-FFF2-40B4-BE49-F238E27FC236}">
              <a16:creationId xmlns:a16="http://schemas.microsoft.com/office/drawing/2014/main" id="{A093932F-B5F0-49AA-AD56-9173A0C637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2" name="TextBox 881">
          <a:extLst>
            <a:ext uri="{FF2B5EF4-FFF2-40B4-BE49-F238E27FC236}">
              <a16:creationId xmlns:a16="http://schemas.microsoft.com/office/drawing/2014/main" id="{C196770A-4084-4C12-B93C-554632822F0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3" name="TextBox 882">
          <a:extLst>
            <a:ext uri="{FF2B5EF4-FFF2-40B4-BE49-F238E27FC236}">
              <a16:creationId xmlns:a16="http://schemas.microsoft.com/office/drawing/2014/main" id="{2D531575-66FC-4375-8ABE-C3FBF62E1C5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4" name="TextBox 883">
          <a:extLst>
            <a:ext uri="{FF2B5EF4-FFF2-40B4-BE49-F238E27FC236}">
              <a16:creationId xmlns:a16="http://schemas.microsoft.com/office/drawing/2014/main" id="{895BB1E8-23D0-4531-9624-33653CFC3E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5" name="TextBox 884">
          <a:extLst>
            <a:ext uri="{FF2B5EF4-FFF2-40B4-BE49-F238E27FC236}">
              <a16:creationId xmlns:a16="http://schemas.microsoft.com/office/drawing/2014/main" id="{EDEF56D7-4AF9-4861-9D20-83E75DEC1D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6" name="TextBox 885">
          <a:extLst>
            <a:ext uri="{FF2B5EF4-FFF2-40B4-BE49-F238E27FC236}">
              <a16:creationId xmlns:a16="http://schemas.microsoft.com/office/drawing/2014/main" id="{D05BEDB6-6BFA-4254-8B09-BBDD3E7DB8F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7" name="TextBox 886">
          <a:extLst>
            <a:ext uri="{FF2B5EF4-FFF2-40B4-BE49-F238E27FC236}">
              <a16:creationId xmlns:a16="http://schemas.microsoft.com/office/drawing/2014/main" id="{3AC3ABC2-9D23-49D6-A283-7B4FB250DA8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8" name="TextBox 887">
          <a:extLst>
            <a:ext uri="{FF2B5EF4-FFF2-40B4-BE49-F238E27FC236}">
              <a16:creationId xmlns:a16="http://schemas.microsoft.com/office/drawing/2014/main" id="{E891DC19-8F3A-47FA-BF1D-39FF74F7D94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9" name="TextBox 888">
          <a:extLst>
            <a:ext uri="{FF2B5EF4-FFF2-40B4-BE49-F238E27FC236}">
              <a16:creationId xmlns:a16="http://schemas.microsoft.com/office/drawing/2014/main" id="{3AA4DCFC-CF5B-4867-A20A-0386A290D6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0" name="TextBox 889">
          <a:extLst>
            <a:ext uri="{FF2B5EF4-FFF2-40B4-BE49-F238E27FC236}">
              <a16:creationId xmlns:a16="http://schemas.microsoft.com/office/drawing/2014/main" id="{9F34B588-8D6A-4C1D-A742-BE5CA19E84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1" name="TextBox 890">
          <a:extLst>
            <a:ext uri="{FF2B5EF4-FFF2-40B4-BE49-F238E27FC236}">
              <a16:creationId xmlns:a16="http://schemas.microsoft.com/office/drawing/2014/main" id="{588C55DE-148D-4929-B27E-F9BBF82864B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2" name="TextBox 891">
          <a:extLst>
            <a:ext uri="{FF2B5EF4-FFF2-40B4-BE49-F238E27FC236}">
              <a16:creationId xmlns:a16="http://schemas.microsoft.com/office/drawing/2014/main" id="{712FED29-38E6-418B-85F6-710766472CF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3" name="TextBox 892">
          <a:extLst>
            <a:ext uri="{FF2B5EF4-FFF2-40B4-BE49-F238E27FC236}">
              <a16:creationId xmlns:a16="http://schemas.microsoft.com/office/drawing/2014/main" id="{BC6DDDCC-49C7-4671-9B91-10BF71ED44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4" name="TextBox 893">
          <a:extLst>
            <a:ext uri="{FF2B5EF4-FFF2-40B4-BE49-F238E27FC236}">
              <a16:creationId xmlns:a16="http://schemas.microsoft.com/office/drawing/2014/main" id="{27208382-5C2A-4A9E-ADCA-3FA5432274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5" name="TextBox 894">
          <a:extLst>
            <a:ext uri="{FF2B5EF4-FFF2-40B4-BE49-F238E27FC236}">
              <a16:creationId xmlns:a16="http://schemas.microsoft.com/office/drawing/2014/main" id="{726B8757-3450-4267-9012-B017A99C6A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6" name="TextBox 895">
          <a:extLst>
            <a:ext uri="{FF2B5EF4-FFF2-40B4-BE49-F238E27FC236}">
              <a16:creationId xmlns:a16="http://schemas.microsoft.com/office/drawing/2014/main" id="{178C5B00-16B2-4FF9-B3C2-31F2BEB3D16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7" name="TextBox 896">
          <a:extLst>
            <a:ext uri="{FF2B5EF4-FFF2-40B4-BE49-F238E27FC236}">
              <a16:creationId xmlns:a16="http://schemas.microsoft.com/office/drawing/2014/main" id="{2F67339A-8BB8-406F-9CF1-E90B6011E1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8" name="TextBox 897">
          <a:extLst>
            <a:ext uri="{FF2B5EF4-FFF2-40B4-BE49-F238E27FC236}">
              <a16:creationId xmlns:a16="http://schemas.microsoft.com/office/drawing/2014/main" id="{379FAD0A-C3B6-4AF1-9500-4C8B42FDED6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9" name="TextBox 898">
          <a:extLst>
            <a:ext uri="{FF2B5EF4-FFF2-40B4-BE49-F238E27FC236}">
              <a16:creationId xmlns:a16="http://schemas.microsoft.com/office/drawing/2014/main" id="{F35A7EF5-31F1-4537-836B-7DDDB612C3B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0" name="TextBox 899">
          <a:extLst>
            <a:ext uri="{FF2B5EF4-FFF2-40B4-BE49-F238E27FC236}">
              <a16:creationId xmlns:a16="http://schemas.microsoft.com/office/drawing/2014/main" id="{F3BE5F7A-F97E-435B-88DB-217A2C2BD02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1" name="TextBox 900">
          <a:extLst>
            <a:ext uri="{FF2B5EF4-FFF2-40B4-BE49-F238E27FC236}">
              <a16:creationId xmlns:a16="http://schemas.microsoft.com/office/drawing/2014/main" id="{77224E11-AB32-425D-82E5-EBBB450DB2A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2" name="TextBox 901">
          <a:extLst>
            <a:ext uri="{FF2B5EF4-FFF2-40B4-BE49-F238E27FC236}">
              <a16:creationId xmlns:a16="http://schemas.microsoft.com/office/drawing/2014/main" id="{84836909-A010-4747-B78E-5F01B3D2CC4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3" name="TextBox 902">
          <a:extLst>
            <a:ext uri="{FF2B5EF4-FFF2-40B4-BE49-F238E27FC236}">
              <a16:creationId xmlns:a16="http://schemas.microsoft.com/office/drawing/2014/main" id="{747CA5BD-66C9-47FF-8494-CFE66A346CF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4" name="TextBox 903">
          <a:extLst>
            <a:ext uri="{FF2B5EF4-FFF2-40B4-BE49-F238E27FC236}">
              <a16:creationId xmlns:a16="http://schemas.microsoft.com/office/drawing/2014/main" id="{3F09F01B-59E8-4148-B753-3DDDE29EC87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5" name="TextBox 904">
          <a:extLst>
            <a:ext uri="{FF2B5EF4-FFF2-40B4-BE49-F238E27FC236}">
              <a16:creationId xmlns:a16="http://schemas.microsoft.com/office/drawing/2014/main" id="{A1A6DFBC-0759-4C62-991A-9CAD95FD68E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6" name="TextBox 905">
          <a:extLst>
            <a:ext uri="{FF2B5EF4-FFF2-40B4-BE49-F238E27FC236}">
              <a16:creationId xmlns:a16="http://schemas.microsoft.com/office/drawing/2014/main" id="{48CB3A7C-FEAD-4624-B1E1-8C84FAC3BFA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7" name="TextBox 906">
          <a:extLst>
            <a:ext uri="{FF2B5EF4-FFF2-40B4-BE49-F238E27FC236}">
              <a16:creationId xmlns:a16="http://schemas.microsoft.com/office/drawing/2014/main" id="{4A66E87C-7B06-4705-A2F4-18B53DBB2FC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8" name="TextBox 907">
          <a:extLst>
            <a:ext uri="{FF2B5EF4-FFF2-40B4-BE49-F238E27FC236}">
              <a16:creationId xmlns:a16="http://schemas.microsoft.com/office/drawing/2014/main" id="{DB385D9C-DBB4-4DF1-95D0-225C0623D08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9" name="TextBox 908">
          <a:extLst>
            <a:ext uri="{FF2B5EF4-FFF2-40B4-BE49-F238E27FC236}">
              <a16:creationId xmlns:a16="http://schemas.microsoft.com/office/drawing/2014/main" id="{483CC2A2-A199-4188-AAC0-C9DC7FD8EA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10" name="TextBox 909">
          <a:extLst>
            <a:ext uri="{FF2B5EF4-FFF2-40B4-BE49-F238E27FC236}">
              <a16:creationId xmlns:a16="http://schemas.microsoft.com/office/drawing/2014/main" id="{FA975D2B-D239-4228-9C3C-B0A646814C0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1" name="TextBox 910">
          <a:extLst>
            <a:ext uri="{FF2B5EF4-FFF2-40B4-BE49-F238E27FC236}">
              <a16:creationId xmlns:a16="http://schemas.microsoft.com/office/drawing/2014/main" id="{C9621737-339E-4BE4-959D-364F3A7E574B}"/>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2" name="TextBox 911">
          <a:extLst>
            <a:ext uri="{FF2B5EF4-FFF2-40B4-BE49-F238E27FC236}">
              <a16:creationId xmlns:a16="http://schemas.microsoft.com/office/drawing/2014/main" id="{5718B5E3-8F08-43F0-AC8D-03C0206BF7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3" name="TextBox 912">
          <a:extLst>
            <a:ext uri="{FF2B5EF4-FFF2-40B4-BE49-F238E27FC236}">
              <a16:creationId xmlns:a16="http://schemas.microsoft.com/office/drawing/2014/main" id="{5FC9B641-90D6-4FF8-B279-D7F5E8D98D5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4" name="TextBox 913">
          <a:extLst>
            <a:ext uri="{FF2B5EF4-FFF2-40B4-BE49-F238E27FC236}">
              <a16:creationId xmlns:a16="http://schemas.microsoft.com/office/drawing/2014/main" id="{4664280D-050E-49DC-ADE4-8476D93A905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915" name="TextBox 914">
          <a:extLst>
            <a:ext uri="{FF2B5EF4-FFF2-40B4-BE49-F238E27FC236}">
              <a16:creationId xmlns:a16="http://schemas.microsoft.com/office/drawing/2014/main" id="{70D7721D-4748-475D-A764-6CACF80C7D0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6" name="TextBox 915">
          <a:extLst>
            <a:ext uri="{FF2B5EF4-FFF2-40B4-BE49-F238E27FC236}">
              <a16:creationId xmlns:a16="http://schemas.microsoft.com/office/drawing/2014/main" id="{D9DD0054-C80F-491F-9906-FC1714E581A1}"/>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7" name="TextBox 916">
          <a:extLst>
            <a:ext uri="{FF2B5EF4-FFF2-40B4-BE49-F238E27FC236}">
              <a16:creationId xmlns:a16="http://schemas.microsoft.com/office/drawing/2014/main" id="{91585570-0FA7-4A01-963E-D2E7F66E2D4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8" name="TextBox 917">
          <a:extLst>
            <a:ext uri="{FF2B5EF4-FFF2-40B4-BE49-F238E27FC236}">
              <a16:creationId xmlns:a16="http://schemas.microsoft.com/office/drawing/2014/main" id="{330D7B46-BC50-41AD-9060-894772B4B8A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9" name="TextBox 918">
          <a:extLst>
            <a:ext uri="{FF2B5EF4-FFF2-40B4-BE49-F238E27FC236}">
              <a16:creationId xmlns:a16="http://schemas.microsoft.com/office/drawing/2014/main" id="{FC6A730E-C808-4F1E-82FB-8A07C642836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0" name="TextBox 919">
          <a:extLst>
            <a:ext uri="{FF2B5EF4-FFF2-40B4-BE49-F238E27FC236}">
              <a16:creationId xmlns:a16="http://schemas.microsoft.com/office/drawing/2014/main" id="{3E6F71B0-29C2-4AB3-934B-4D6E79A88567}"/>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1" name="TextBox 920">
          <a:extLst>
            <a:ext uri="{FF2B5EF4-FFF2-40B4-BE49-F238E27FC236}">
              <a16:creationId xmlns:a16="http://schemas.microsoft.com/office/drawing/2014/main" id="{8C7CE5CD-5B81-443C-8D7F-868AF13412C2}"/>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2" name="TextBox 921">
          <a:extLst>
            <a:ext uri="{FF2B5EF4-FFF2-40B4-BE49-F238E27FC236}">
              <a16:creationId xmlns:a16="http://schemas.microsoft.com/office/drawing/2014/main" id="{8439C06F-D441-4121-9652-8A7124AE679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3" name="TextBox 922">
          <a:extLst>
            <a:ext uri="{FF2B5EF4-FFF2-40B4-BE49-F238E27FC236}">
              <a16:creationId xmlns:a16="http://schemas.microsoft.com/office/drawing/2014/main" id="{0A662CA8-8B05-446C-B4B0-F6AFB07CC9B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4" name="TextBox 923">
          <a:extLst>
            <a:ext uri="{FF2B5EF4-FFF2-40B4-BE49-F238E27FC236}">
              <a16:creationId xmlns:a16="http://schemas.microsoft.com/office/drawing/2014/main" id="{DFD8303B-DEDC-47DF-B297-BD7F818C29B5}"/>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5" name="TextBox 924">
          <a:extLst>
            <a:ext uri="{FF2B5EF4-FFF2-40B4-BE49-F238E27FC236}">
              <a16:creationId xmlns:a16="http://schemas.microsoft.com/office/drawing/2014/main" id="{EBEF4C31-ED6A-409E-9797-40AA0013A9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6" name="TextBox 925">
          <a:extLst>
            <a:ext uri="{FF2B5EF4-FFF2-40B4-BE49-F238E27FC236}">
              <a16:creationId xmlns:a16="http://schemas.microsoft.com/office/drawing/2014/main" id="{4EB22181-B5B5-4507-A59A-9B9C3D231804}"/>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7" name="TextBox 926">
          <a:extLst>
            <a:ext uri="{FF2B5EF4-FFF2-40B4-BE49-F238E27FC236}">
              <a16:creationId xmlns:a16="http://schemas.microsoft.com/office/drawing/2014/main" id="{846716A7-05DF-4F41-B9A9-FF526B84894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8" name="TextBox 927">
          <a:extLst>
            <a:ext uri="{FF2B5EF4-FFF2-40B4-BE49-F238E27FC236}">
              <a16:creationId xmlns:a16="http://schemas.microsoft.com/office/drawing/2014/main" id="{553E5FB2-03A4-47FB-BB2F-9AF3CE1777E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9" name="TextBox 928">
          <a:extLst>
            <a:ext uri="{FF2B5EF4-FFF2-40B4-BE49-F238E27FC236}">
              <a16:creationId xmlns:a16="http://schemas.microsoft.com/office/drawing/2014/main" id="{64A7AD00-549C-4E5A-B1AD-1513AFC61FC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0" name="TextBox 929">
          <a:extLst>
            <a:ext uri="{FF2B5EF4-FFF2-40B4-BE49-F238E27FC236}">
              <a16:creationId xmlns:a16="http://schemas.microsoft.com/office/drawing/2014/main" id="{1E63405D-8FD2-4515-B6A4-EBD9C241F68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1" name="TextBox 930">
          <a:extLst>
            <a:ext uri="{FF2B5EF4-FFF2-40B4-BE49-F238E27FC236}">
              <a16:creationId xmlns:a16="http://schemas.microsoft.com/office/drawing/2014/main" id="{F8318026-1D0F-4B87-A527-C74961FFA39E}"/>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32" name="TextBox 931">
          <a:extLst>
            <a:ext uri="{FF2B5EF4-FFF2-40B4-BE49-F238E27FC236}">
              <a16:creationId xmlns:a16="http://schemas.microsoft.com/office/drawing/2014/main" id="{A9C64051-1BC0-42F7-AC02-788B84222BA1}"/>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33" name="TextBox 932">
          <a:extLst>
            <a:ext uri="{FF2B5EF4-FFF2-40B4-BE49-F238E27FC236}">
              <a16:creationId xmlns:a16="http://schemas.microsoft.com/office/drawing/2014/main" id="{AD272023-83D7-4A5C-8517-A6FFEAA72E9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4" name="TextBox 933">
          <a:extLst>
            <a:ext uri="{FF2B5EF4-FFF2-40B4-BE49-F238E27FC236}">
              <a16:creationId xmlns:a16="http://schemas.microsoft.com/office/drawing/2014/main" id="{9A65DEE1-5CF3-4A5C-B032-9614C091A1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5" name="TextBox 934">
          <a:extLst>
            <a:ext uri="{FF2B5EF4-FFF2-40B4-BE49-F238E27FC236}">
              <a16:creationId xmlns:a16="http://schemas.microsoft.com/office/drawing/2014/main" id="{4EC55C9B-BEF4-4D13-AA2F-A4E3E9BCF4AF}"/>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6" name="TextBox 935">
          <a:extLst>
            <a:ext uri="{FF2B5EF4-FFF2-40B4-BE49-F238E27FC236}">
              <a16:creationId xmlns:a16="http://schemas.microsoft.com/office/drawing/2014/main" id="{4CFC35F7-363A-4841-854A-0CA241B7285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7" name="TextBox 936">
          <a:extLst>
            <a:ext uri="{FF2B5EF4-FFF2-40B4-BE49-F238E27FC236}">
              <a16:creationId xmlns:a16="http://schemas.microsoft.com/office/drawing/2014/main" id="{72CF2298-AB96-4C29-A4F8-ED63AB81974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8" name="TextBox 937">
          <a:extLst>
            <a:ext uri="{FF2B5EF4-FFF2-40B4-BE49-F238E27FC236}">
              <a16:creationId xmlns:a16="http://schemas.microsoft.com/office/drawing/2014/main" id="{3F627C46-7D34-4BC5-915B-CE4D5F15398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9" name="TextBox 938">
          <a:extLst>
            <a:ext uri="{FF2B5EF4-FFF2-40B4-BE49-F238E27FC236}">
              <a16:creationId xmlns:a16="http://schemas.microsoft.com/office/drawing/2014/main" id="{56F7CACA-CC75-4E1E-83E4-5D68D84E42D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0" name="TextBox 939">
          <a:extLst>
            <a:ext uri="{FF2B5EF4-FFF2-40B4-BE49-F238E27FC236}">
              <a16:creationId xmlns:a16="http://schemas.microsoft.com/office/drawing/2014/main" id="{24375B52-8381-4FBD-8C0E-870F867D39D7}"/>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1" name="TextBox 940">
          <a:extLst>
            <a:ext uri="{FF2B5EF4-FFF2-40B4-BE49-F238E27FC236}">
              <a16:creationId xmlns:a16="http://schemas.microsoft.com/office/drawing/2014/main" id="{5C88441B-1378-4DAE-AABA-CC32342E519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2" name="TextBox 941">
          <a:extLst>
            <a:ext uri="{FF2B5EF4-FFF2-40B4-BE49-F238E27FC236}">
              <a16:creationId xmlns:a16="http://schemas.microsoft.com/office/drawing/2014/main" id="{2AB978FF-E019-407D-93E3-DF3A95C8466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3" name="TextBox 942">
          <a:extLst>
            <a:ext uri="{FF2B5EF4-FFF2-40B4-BE49-F238E27FC236}">
              <a16:creationId xmlns:a16="http://schemas.microsoft.com/office/drawing/2014/main" id="{C928A2E1-E737-4FA7-97BB-01F1F96A68C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4" name="TextBox 943">
          <a:extLst>
            <a:ext uri="{FF2B5EF4-FFF2-40B4-BE49-F238E27FC236}">
              <a16:creationId xmlns:a16="http://schemas.microsoft.com/office/drawing/2014/main" id="{D5731D4F-2A16-476B-81B6-50C52981A4C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5" name="TextBox 944">
          <a:extLst>
            <a:ext uri="{FF2B5EF4-FFF2-40B4-BE49-F238E27FC236}">
              <a16:creationId xmlns:a16="http://schemas.microsoft.com/office/drawing/2014/main" id="{3CBBF0AE-8BF4-48C5-95DF-BABA66A12F0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6" name="TextBox 945">
          <a:extLst>
            <a:ext uri="{FF2B5EF4-FFF2-40B4-BE49-F238E27FC236}">
              <a16:creationId xmlns:a16="http://schemas.microsoft.com/office/drawing/2014/main" id="{4E0076D5-B601-43A1-8D4B-8065E3C92A3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7" name="TextBox 946">
          <a:extLst>
            <a:ext uri="{FF2B5EF4-FFF2-40B4-BE49-F238E27FC236}">
              <a16:creationId xmlns:a16="http://schemas.microsoft.com/office/drawing/2014/main" id="{C7DE04B7-33E3-494F-8D43-EA05111E7EE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8" name="TextBox 947">
          <a:extLst>
            <a:ext uri="{FF2B5EF4-FFF2-40B4-BE49-F238E27FC236}">
              <a16:creationId xmlns:a16="http://schemas.microsoft.com/office/drawing/2014/main" id="{8DA41073-5739-496B-9288-2D0E350E6B9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9" name="TextBox 948">
          <a:extLst>
            <a:ext uri="{FF2B5EF4-FFF2-40B4-BE49-F238E27FC236}">
              <a16:creationId xmlns:a16="http://schemas.microsoft.com/office/drawing/2014/main" id="{DF864C4F-BBF1-4F04-9DBC-5444D51CA5A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0" name="TextBox 949">
          <a:extLst>
            <a:ext uri="{FF2B5EF4-FFF2-40B4-BE49-F238E27FC236}">
              <a16:creationId xmlns:a16="http://schemas.microsoft.com/office/drawing/2014/main" id="{7646DB6B-DF69-4514-9601-9B16D812D6B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1" name="TextBox 950">
          <a:extLst>
            <a:ext uri="{FF2B5EF4-FFF2-40B4-BE49-F238E27FC236}">
              <a16:creationId xmlns:a16="http://schemas.microsoft.com/office/drawing/2014/main" id="{5DE5B3D3-B137-4D38-BB6C-1C33CDFB99B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2" name="TextBox 951">
          <a:extLst>
            <a:ext uri="{FF2B5EF4-FFF2-40B4-BE49-F238E27FC236}">
              <a16:creationId xmlns:a16="http://schemas.microsoft.com/office/drawing/2014/main" id="{810D4A35-2C52-4885-9472-F324E4953689}"/>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3" name="TextBox 952">
          <a:extLst>
            <a:ext uri="{FF2B5EF4-FFF2-40B4-BE49-F238E27FC236}">
              <a16:creationId xmlns:a16="http://schemas.microsoft.com/office/drawing/2014/main" id="{51B20253-BDC5-4B51-A0D2-4826448DBCEF}"/>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4" name="TextBox 953">
          <a:extLst>
            <a:ext uri="{FF2B5EF4-FFF2-40B4-BE49-F238E27FC236}">
              <a16:creationId xmlns:a16="http://schemas.microsoft.com/office/drawing/2014/main" id="{8E2EB8A0-B2FF-4A9E-AFB6-7BA7B568C4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xdr:colOff>
      <xdr:row>25</xdr:row>
      <xdr:rowOff>0</xdr:rowOff>
    </xdr:from>
    <xdr:to>
      <xdr:col>1</xdr:col>
      <xdr:colOff>4069081</xdr:colOff>
      <xdr:row>40</xdr:row>
      <xdr:rowOff>74303</xdr:rowOff>
    </xdr:to>
    <xdr:pic>
      <xdr:nvPicPr>
        <xdr:cNvPr id="2" name="Picture 1">
          <a:extLst>
            <a:ext uri="{FF2B5EF4-FFF2-40B4-BE49-F238E27FC236}">
              <a16:creationId xmlns:a16="http://schemas.microsoft.com/office/drawing/2014/main" id="{CF07D6E1-78A7-0945-474C-9F23CD791FFC}"/>
            </a:ext>
          </a:extLst>
        </xdr:cNvPr>
        <xdr:cNvPicPr>
          <a:picLocks noChangeAspect="1"/>
        </xdr:cNvPicPr>
      </xdr:nvPicPr>
      <xdr:blipFill>
        <a:blip xmlns:r="http://schemas.openxmlformats.org/officeDocument/2006/relationships" r:embed="rId1"/>
        <a:stretch>
          <a:fillRect/>
        </a:stretch>
      </xdr:blipFill>
      <xdr:spPr>
        <a:xfrm>
          <a:off x="609601" y="5303520"/>
          <a:ext cx="4069080" cy="2817503"/>
        </a:xfrm>
        <a:prstGeom prst="rect">
          <a:avLst/>
        </a:prstGeom>
      </xdr:spPr>
    </xdr:pic>
    <xdr:clientData/>
  </xdr:twoCellAnchor>
  <xdr:twoCellAnchor editAs="oneCell">
    <xdr:from>
      <xdr:col>1</xdr:col>
      <xdr:colOff>0</xdr:colOff>
      <xdr:row>42</xdr:row>
      <xdr:rowOff>53340</xdr:rowOff>
    </xdr:from>
    <xdr:to>
      <xdr:col>1</xdr:col>
      <xdr:colOff>4625891</xdr:colOff>
      <xdr:row>47</xdr:row>
      <xdr:rowOff>45720</xdr:rowOff>
    </xdr:to>
    <xdr:pic>
      <xdr:nvPicPr>
        <xdr:cNvPr id="3" name="Picture 2">
          <a:extLst>
            <a:ext uri="{FF2B5EF4-FFF2-40B4-BE49-F238E27FC236}">
              <a16:creationId xmlns:a16="http://schemas.microsoft.com/office/drawing/2014/main" id="{C21B44B7-12C4-7ADF-DB34-D8DE199A7F78}"/>
            </a:ext>
          </a:extLst>
        </xdr:cNvPr>
        <xdr:cNvPicPr>
          <a:picLocks noChangeAspect="1"/>
        </xdr:cNvPicPr>
      </xdr:nvPicPr>
      <xdr:blipFill>
        <a:blip xmlns:r="http://schemas.openxmlformats.org/officeDocument/2006/relationships" r:embed="rId2"/>
        <a:stretch>
          <a:fillRect/>
        </a:stretch>
      </xdr:blipFill>
      <xdr:spPr>
        <a:xfrm>
          <a:off x="609600" y="8465820"/>
          <a:ext cx="4625891" cy="906780"/>
        </a:xfrm>
        <a:prstGeom prst="rect">
          <a:avLst/>
        </a:prstGeom>
      </xdr:spPr>
    </xdr:pic>
    <xdr:clientData/>
  </xdr:twoCellAnchor>
  <xdr:twoCellAnchor editAs="oneCell">
    <xdr:from>
      <xdr:col>3</xdr:col>
      <xdr:colOff>76200</xdr:colOff>
      <xdr:row>27</xdr:row>
      <xdr:rowOff>22860</xdr:rowOff>
    </xdr:from>
    <xdr:to>
      <xdr:col>7</xdr:col>
      <xdr:colOff>223044</xdr:colOff>
      <xdr:row>50</xdr:row>
      <xdr:rowOff>143775</xdr:rowOff>
    </xdr:to>
    <xdr:pic>
      <xdr:nvPicPr>
        <xdr:cNvPr id="4" name="Picture 3">
          <a:extLst>
            <a:ext uri="{FF2B5EF4-FFF2-40B4-BE49-F238E27FC236}">
              <a16:creationId xmlns:a16="http://schemas.microsoft.com/office/drawing/2014/main" id="{EF3BA60E-404B-917C-AA16-EE93D28EE596}"/>
            </a:ext>
          </a:extLst>
        </xdr:cNvPr>
        <xdr:cNvPicPr>
          <a:picLocks noChangeAspect="1"/>
        </xdr:cNvPicPr>
      </xdr:nvPicPr>
      <xdr:blipFill>
        <a:blip xmlns:r="http://schemas.openxmlformats.org/officeDocument/2006/relationships" r:embed="rId3"/>
        <a:stretch>
          <a:fillRect/>
        </a:stretch>
      </xdr:blipFill>
      <xdr:spPr>
        <a:xfrm>
          <a:off x="7772400" y="5692140"/>
          <a:ext cx="3552984" cy="4327155"/>
        </a:xfrm>
        <a:prstGeom prst="rect">
          <a:avLst/>
        </a:prstGeom>
      </xdr:spPr>
    </xdr:pic>
    <xdr:clientData/>
  </xdr:twoCellAnchor>
  <xdr:twoCellAnchor editAs="oneCell">
    <xdr:from>
      <xdr:col>3</xdr:col>
      <xdr:colOff>45720</xdr:colOff>
      <xdr:row>54</xdr:row>
      <xdr:rowOff>38100</xdr:rowOff>
    </xdr:from>
    <xdr:to>
      <xdr:col>9</xdr:col>
      <xdr:colOff>402765</xdr:colOff>
      <xdr:row>66</xdr:row>
      <xdr:rowOff>145185</xdr:rowOff>
    </xdr:to>
    <xdr:pic>
      <xdr:nvPicPr>
        <xdr:cNvPr id="5" name="Picture 4">
          <a:extLst>
            <a:ext uri="{FF2B5EF4-FFF2-40B4-BE49-F238E27FC236}">
              <a16:creationId xmlns:a16="http://schemas.microsoft.com/office/drawing/2014/main" id="{A2AF3546-1F62-6B89-6E68-EC2EC8D95AE3}"/>
            </a:ext>
          </a:extLst>
        </xdr:cNvPr>
        <xdr:cNvPicPr>
          <a:picLocks noChangeAspect="1"/>
        </xdr:cNvPicPr>
      </xdr:nvPicPr>
      <xdr:blipFill>
        <a:blip xmlns:r="http://schemas.openxmlformats.org/officeDocument/2006/relationships" r:embed="rId4"/>
        <a:stretch>
          <a:fillRect/>
        </a:stretch>
      </xdr:blipFill>
      <xdr:spPr>
        <a:xfrm>
          <a:off x="7741920" y="10645140"/>
          <a:ext cx="4982385" cy="2301645"/>
        </a:xfrm>
        <a:prstGeom prst="rect">
          <a:avLst/>
        </a:prstGeom>
      </xdr:spPr>
    </xdr:pic>
    <xdr:clientData/>
  </xdr:twoCellAnchor>
  <xdr:twoCellAnchor editAs="oneCell">
    <xdr:from>
      <xdr:col>3</xdr:col>
      <xdr:colOff>91440</xdr:colOff>
      <xdr:row>69</xdr:row>
      <xdr:rowOff>106680</xdr:rowOff>
    </xdr:from>
    <xdr:to>
      <xdr:col>7</xdr:col>
      <xdr:colOff>260189</xdr:colOff>
      <xdr:row>73</xdr:row>
      <xdr:rowOff>53801</xdr:rowOff>
    </xdr:to>
    <xdr:pic>
      <xdr:nvPicPr>
        <xdr:cNvPr id="6" name="Picture 5">
          <a:extLst>
            <a:ext uri="{FF2B5EF4-FFF2-40B4-BE49-F238E27FC236}">
              <a16:creationId xmlns:a16="http://schemas.microsoft.com/office/drawing/2014/main" id="{C48804A9-7274-4042-0B12-A1EB251471BB}"/>
            </a:ext>
          </a:extLst>
        </xdr:cNvPr>
        <xdr:cNvPicPr>
          <a:picLocks noChangeAspect="1"/>
        </xdr:cNvPicPr>
      </xdr:nvPicPr>
      <xdr:blipFill>
        <a:blip xmlns:r="http://schemas.openxmlformats.org/officeDocument/2006/relationships" r:embed="rId5"/>
        <a:stretch>
          <a:fillRect/>
        </a:stretch>
      </xdr:blipFill>
      <xdr:spPr>
        <a:xfrm>
          <a:off x="7787640" y="13456920"/>
          <a:ext cx="3574889" cy="6786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E789-AD30-4E4E-999E-E3F657E96BFE}">
  <sheetPr>
    <pageSetUpPr fitToPage="1"/>
  </sheetPr>
  <dimension ref="A1:N31"/>
  <sheetViews>
    <sheetView workbookViewId="0">
      <selection activeCell="J14" sqref="J14"/>
    </sheetView>
  </sheetViews>
  <sheetFormatPr defaultRowHeight="14.4" x14ac:dyDescent="0.3"/>
  <cols>
    <col min="1" max="1" width="8.6640625" customWidth="1"/>
    <col min="2" max="2" width="38.33203125" customWidth="1"/>
    <col min="3" max="3" width="14.6640625" customWidth="1"/>
    <col min="4" max="4" width="11.109375" customWidth="1"/>
    <col min="5" max="5" width="19.5546875" customWidth="1"/>
    <col min="6" max="6" width="13.5546875" customWidth="1"/>
    <col min="7" max="7" width="13.6640625" customWidth="1"/>
    <col min="8" max="8" width="12.33203125" customWidth="1"/>
    <col min="9" max="9" width="12.44140625" bestFit="1" customWidth="1"/>
    <col min="10" max="10" width="14.88671875" customWidth="1"/>
    <col min="11" max="11" width="10" bestFit="1" customWidth="1"/>
    <col min="12" max="12" width="11.109375" bestFit="1" customWidth="1"/>
    <col min="13" max="13" width="12.44140625" bestFit="1" customWidth="1"/>
  </cols>
  <sheetData>
    <row r="1" spans="1:12" x14ac:dyDescent="0.3">
      <c r="A1" t="s">
        <v>0</v>
      </c>
    </row>
    <row r="2" spans="1:12" x14ac:dyDescent="0.3">
      <c r="A2" t="s">
        <v>140</v>
      </c>
    </row>
    <row r="3" spans="1:12" x14ac:dyDescent="0.3">
      <c r="A3" t="s">
        <v>141</v>
      </c>
    </row>
    <row r="4" spans="1:12" x14ac:dyDescent="0.3">
      <c r="A4" s="1" t="s">
        <v>5</v>
      </c>
    </row>
    <row r="5" spans="1:12" ht="15" thickBot="1" x14ac:dyDescent="0.35"/>
    <row r="6" spans="1:12" ht="15" thickBot="1" x14ac:dyDescent="0.35">
      <c r="B6" s="1" t="s">
        <v>24</v>
      </c>
      <c r="C6" s="156" t="s">
        <v>136</v>
      </c>
      <c r="D6" s="157"/>
      <c r="E6" s="157"/>
      <c r="F6" s="157"/>
      <c r="G6" s="157"/>
      <c r="H6" s="157"/>
      <c r="I6" s="158"/>
      <c r="J6" s="156" t="s">
        <v>38</v>
      </c>
      <c r="K6" s="157"/>
      <c r="L6" s="158"/>
    </row>
    <row r="7" spans="1:12" x14ac:dyDescent="0.3">
      <c r="B7" s="28" t="s">
        <v>25</v>
      </c>
      <c r="C7" s="82" t="s">
        <v>33</v>
      </c>
      <c r="D7" s="82" t="s">
        <v>35</v>
      </c>
      <c r="E7" s="82" t="s">
        <v>27</v>
      </c>
      <c r="F7" s="82" t="s">
        <v>28</v>
      </c>
      <c r="G7" s="82" t="s">
        <v>36</v>
      </c>
      <c r="H7" s="82" t="s">
        <v>29</v>
      </c>
      <c r="I7" s="82" t="s">
        <v>37</v>
      </c>
      <c r="J7" s="82" t="s">
        <v>33</v>
      </c>
      <c r="K7" s="82" t="s">
        <v>124</v>
      </c>
      <c r="L7" s="82" t="s">
        <v>29</v>
      </c>
    </row>
    <row r="8" spans="1:12" x14ac:dyDescent="0.3">
      <c r="B8" s="28" t="s">
        <v>26</v>
      </c>
      <c r="C8" s="136" t="s">
        <v>34</v>
      </c>
      <c r="D8" s="136" t="s">
        <v>34</v>
      </c>
      <c r="E8" s="136" t="s">
        <v>34</v>
      </c>
      <c r="F8" s="136" t="s">
        <v>34</v>
      </c>
      <c r="G8" s="136" t="s">
        <v>34</v>
      </c>
      <c r="H8" s="136" t="s">
        <v>34</v>
      </c>
      <c r="I8" s="136" t="s">
        <v>34</v>
      </c>
      <c r="J8" s="136" t="s">
        <v>34</v>
      </c>
      <c r="K8" s="136" t="s">
        <v>34</v>
      </c>
      <c r="L8" s="136" t="s">
        <v>34</v>
      </c>
    </row>
    <row r="9" spans="1:12" x14ac:dyDescent="0.3">
      <c r="B9" s="28" t="s">
        <v>137</v>
      </c>
      <c r="C9" s="136" t="s">
        <v>73</v>
      </c>
      <c r="D9" s="136" t="s">
        <v>73</v>
      </c>
      <c r="E9" s="136" t="s">
        <v>73</v>
      </c>
      <c r="F9" s="136" t="s">
        <v>73</v>
      </c>
      <c r="G9" s="136" t="s">
        <v>73</v>
      </c>
      <c r="H9" s="136" t="s">
        <v>73</v>
      </c>
      <c r="I9" s="136" t="s">
        <v>73</v>
      </c>
      <c r="J9" s="136" t="s">
        <v>73</v>
      </c>
      <c r="K9" s="136" t="s">
        <v>73</v>
      </c>
      <c r="L9" s="136" t="s">
        <v>73</v>
      </c>
    </row>
    <row r="10" spans="1:12" x14ac:dyDescent="0.3">
      <c r="B10" s="28" t="s">
        <v>142</v>
      </c>
      <c r="C10" s="140">
        <v>1.64</v>
      </c>
      <c r="D10" s="140">
        <v>1.64</v>
      </c>
      <c r="E10" s="140">
        <v>1.64</v>
      </c>
      <c r="F10" s="140">
        <v>1.64</v>
      </c>
      <c r="G10" s="140">
        <v>1.64</v>
      </c>
      <c r="H10" s="140">
        <v>1.64</v>
      </c>
      <c r="I10" s="140">
        <v>1.64</v>
      </c>
      <c r="J10" s="142">
        <v>2.8</v>
      </c>
      <c r="K10" s="140">
        <v>4.07</v>
      </c>
      <c r="L10" s="142">
        <v>2.74</v>
      </c>
    </row>
    <row r="11" spans="1:12" x14ac:dyDescent="0.3">
      <c r="B11" s="28" t="s">
        <v>143</v>
      </c>
      <c r="C11" s="142">
        <v>2.0449999999999999</v>
      </c>
      <c r="D11" s="142">
        <v>2.395</v>
      </c>
      <c r="E11" s="142">
        <v>2.0449999999999999</v>
      </c>
      <c r="F11" s="142">
        <v>2.0449999999999999</v>
      </c>
      <c r="G11" s="142">
        <v>2.0449999999999999</v>
      </c>
      <c r="H11" s="142">
        <v>2.0449999999999999</v>
      </c>
      <c r="I11" s="142">
        <v>2.0449999999999999</v>
      </c>
      <c r="J11" s="140">
        <v>2.7949999999999999</v>
      </c>
      <c r="K11" s="142">
        <v>5.0949999999999998</v>
      </c>
      <c r="L11" s="140">
        <v>1.925</v>
      </c>
    </row>
    <row r="14" spans="1:12" ht="102.6" customHeight="1" x14ac:dyDescent="0.3">
      <c r="B14" s="153" t="s">
        <v>123</v>
      </c>
      <c r="C14" s="153"/>
      <c r="D14" s="153"/>
      <c r="E14" s="153"/>
      <c r="F14" s="153"/>
      <c r="G14" s="153"/>
      <c r="H14" s="153"/>
    </row>
    <row r="15" spans="1:12" x14ac:dyDescent="0.3">
      <c r="B15" s="117"/>
      <c r="C15" s="117"/>
    </row>
    <row r="16" spans="1:12" x14ac:dyDescent="0.3">
      <c r="B16" s="117"/>
      <c r="C16" s="117"/>
    </row>
    <row r="17" spans="2:14" ht="15" thickBot="1" x14ac:dyDescent="0.35">
      <c r="B17" s="117"/>
      <c r="C17" s="117"/>
    </row>
    <row r="18" spans="2:14" ht="15" customHeight="1" thickBot="1" x14ac:dyDescent="0.35">
      <c r="B18" s="51" t="s">
        <v>75</v>
      </c>
      <c r="C18" s="156" t="s">
        <v>136</v>
      </c>
      <c r="D18" s="157"/>
      <c r="E18" s="157"/>
      <c r="F18" s="157"/>
      <c r="G18" s="157"/>
      <c r="H18" s="157"/>
      <c r="I18" s="158"/>
      <c r="J18" s="154" t="s">
        <v>139</v>
      </c>
      <c r="K18" s="154"/>
      <c r="L18" s="155"/>
    </row>
    <row r="19" spans="2:14" ht="23.4" customHeight="1" x14ac:dyDescent="0.3">
      <c r="B19" s="53" t="s">
        <v>78</v>
      </c>
      <c r="C19" s="53" t="s">
        <v>33</v>
      </c>
      <c r="D19" s="126" t="s">
        <v>35</v>
      </c>
      <c r="E19" s="126" t="s">
        <v>27</v>
      </c>
      <c r="F19" s="126" t="s">
        <v>28</v>
      </c>
      <c r="G19" s="126" t="s">
        <v>36</v>
      </c>
      <c r="H19" s="126" t="s">
        <v>29</v>
      </c>
      <c r="I19" s="126" t="s">
        <v>37</v>
      </c>
      <c r="J19" s="150" t="s">
        <v>33</v>
      </c>
      <c r="K19" s="151" t="s">
        <v>35</v>
      </c>
      <c r="L19" s="152" t="s">
        <v>29</v>
      </c>
    </row>
    <row r="20" spans="2:14" x14ac:dyDescent="0.3">
      <c r="B20" s="55" t="s">
        <v>138</v>
      </c>
      <c r="C20" s="143">
        <v>130000</v>
      </c>
      <c r="D20" s="61">
        <v>41800</v>
      </c>
      <c r="E20" s="57">
        <v>380000</v>
      </c>
      <c r="F20" s="57">
        <v>375000</v>
      </c>
      <c r="G20" s="57">
        <v>461000</v>
      </c>
      <c r="H20" s="58">
        <v>19200</v>
      </c>
      <c r="I20" s="59">
        <v>523500</v>
      </c>
      <c r="J20" s="60">
        <v>229500</v>
      </c>
      <c r="K20" s="124">
        <v>4000</v>
      </c>
      <c r="L20" s="59">
        <v>40000</v>
      </c>
    </row>
    <row r="21" spans="2:14" x14ac:dyDescent="0.3">
      <c r="B21" s="28" t="s">
        <v>137</v>
      </c>
      <c r="C21" s="144" t="s">
        <v>98</v>
      </c>
      <c r="D21" s="144" t="s">
        <v>98</v>
      </c>
      <c r="E21" s="144" t="s">
        <v>98</v>
      </c>
      <c r="F21" s="144" t="s">
        <v>98</v>
      </c>
      <c r="G21" s="144" t="s">
        <v>98</v>
      </c>
      <c r="H21" s="144" t="s">
        <v>98</v>
      </c>
      <c r="I21" s="144" t="s">
        <v>98</v>
      </c>
      <c r="J21" s="144" t="s">
        <v>98</v>
      </c>
      <c r="K21" s="144" t="s">
        <v>98</v>
      </c>
      <c r="L21" s="144" t="s">
        <v>98</v>
      </c>
    </row>
    <row r="22" spans="2:14" x14ac:dyDescent="0.3">
      <c r="B22" s="137" t="s">
        <v>142</v>
      </c>
      <c r="C22" s="147">
        <f>C10*C20</f>
        <v>213200</v>
      </c>
      <c r="D22" s="147">
        <f t="shared" ref="D22:L22" si="0">D10*D20</f>
        <v>68552</v>
      </c>
      <c r="E22" s="147">
        <f t="shared" si="0"/>
        <v>623200</v>
      </c>
      <c r="F22" s="147">
        <f t="shared" si="0"/>
        <v>615000</v>
      </c>
      <c r="G22" s="147">
        <f t="shared" si="0"/>
        <v>756040</v>
      </c>
      <c r="H22" s="147">
        <f t="shared" si="0"/>
        <v>31487.999999999996</v>
      </c>
      <c r="I22" s="147">
        <f t="shared" si="0"/>
        <v>858540</v>
      </c>
      <c r="J22" s="147">
        <f t="shared" si="0"/>
        <v>642600</v>
      </c>
      <c r="K22" s="147">
        <f t="shared" si="0"/>
        <v>16280.000000000002</v>
      </c>
      <c r="L22" s="147">
        <f t="shared" si="0"/>
        <v>109600.00000000001</v>
      </c>
      <c r="M22" s="148">
        <f>SUM(C22:L22)</f>
        <v>3934500</v>
      </c>
      <c r="N22" t="s">
        <v>154</v>
      </c>
    </row>
    <row r="23" spans="2:14" x14ac:dyDescent="0.3">
      <c r="B23" s="28" t="s">
        <v>143</v>
      </c>
      <c r="C23" s="145">
        <f>C11*C20</f>
        <v>265850</v>
      </c>
      <c r="D23" s="145">
        <f t="shared" ref="D23:L23" si="1">D11*D20</f>
        <v>100111</v>
      </c>
      <c r="E23" s="145">
        <f t="shared" si="1"/>
        <v>777100</v>
      </c>
      <c r="F23" s="145">
        <f t="shared" si="1"/>
        <v>766875</v>
      </c>
      <c r="G23" s="145">
        <f t="shared" si="1"/>
        <v>942745</v>
      </c>
      <c r="H23" s="145">
        <f t="shared" si="1"/>
        <v>39264</v>
      </c>
      <c r="I23" s="145">
        <f t="shared" si="1"/>
        <v>1070557.5</v>
      </c>
      <c r="J23" s="145">
        <f t="shared" si="1"/>
        <v>641452.5</v>
      </c>
      <c r="K23" s="145">
        <f t="shared" si="1"/>
        <v>20380</v>
      </c>
      <c r="L23" s="145">
        <f t="shared" si="1"/>
        <v>77000</v>
      </c>
      <c r="M23" s="146">
        <f>SUM(C23:L23)</f>
        <v>4701335</v>
      </c>
    </row>
    <row r="24" spans="2:14" x14ac:dyDescent="0.3">
      <c r="B24" s="117"/>
      <c r="C24" s="117"/>
    </row>
    <row r="25" spans="2:14" x14ac:dyDescent="0.3">
      <c r="B25" s="117"/>
      <c r="C25" s="117"/>
    </row>
    <row r="26" spans="2:14" x14ac:dyDescent="0.3">
      <c r="B26" s="117"/>
      <c r="C26" s="117"/>
    </row>
    <row r="27" spans="2:14" x14ac:dyDescent="0.3">
      <c r="B27" s="117"/>
      <c r="C27" s="117"/>
    </row>
    <row r="28" spans="2:14" x14ac:dyDescent="0.3">
      <c r="B28" s="117"/>
      <c r="C28" s="117"/>
    </row>
    <row r="29" spans="2:14" x14ac:dyDescent="0.3">
      <c r="B29" s="117"/>
      <c r="C29" s="117"/>
    </row>
    <row r="30" spans="2:14" x14ac:dyDescent="0.3">
      <c r="B30" s="117"/>
      <c r="C30" s="117"/>
    </row>
    <row r="31" spans="2:14" x14ac:dyDescent="0.3">
      <c r="B31" s="117"/>
      <c r="C31" s="117"/>
    </row>
  </sheetData>
  <mergeCells count="5">
    <mergeCell ref="B14:H14"/>
    <mergeCell ref="J18:L18"/>
    <mergeCell ref="J6:L6"/>
    <mergeCell ref="C18:I18"/>
    <mergeCell ref="C6:I6"/>
  </mergeCells>
  <pageMargins left="0.7" right="0.7" top="0.75" bottom="0.75" header="0.3" footer="0.3"/>
  <pageSetup scale="5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69"/>
  <sheetViews>
    <sheetView tabSelected="1" workbookViewId="0">
      <selection activeCell="C6" sqref="C6"/>
    </sheetView>
  </sheetViews>
  <sheetFormatPr defaultRowHeight="14.4" x14ac:dyDescent="0.3"/>
  <cols>
    <col min="2" max="2" width="71.33203125" customWidth="1"/>
    <col min="3" max="3" width="32" style="114" bestFit="1" customWidth="1"/>
    <col min="4" max="4" width="23" bestFit="1" customWidth="1"/>
  </cols>
  <sheetData>
    <row r="1" spans="1:4" x14ac:dyDescent="0.3">
      <c r="A1" s="6"/>
      <c r="B1" s="7" t="s">
        <v>0</v>
      </c>
    </row>
    <row r="2" spans="1:4" x14ac:dyDescent="0.3">
      <c r="A2" s="6"/>
      <c r="B2" s="8" t="s">
        <v>140</v>
      </c>
    </row>
    <row r="3" spans="1:4" x14ac:dyDescent="0.3">
      <c r="A3" s="6"/>
      <c r="B3" s="7" t="s">
        <v>141</v>
      </c>
    </row>
    <row r="4" spans="1:4" x14ac:dyDescent="0.3">
      <c r="A4" s="6"/>
      <c r="B4" s="7" t="s">
        <v>128</v>
      </c>
    </row>
    <row r="5" spans="1:4" x14ac:dyDescent="0.3">
      <c r="A5" s="6"/>
      <c r="B5" s="3" t="s">
        <v>5</v>
      </c>
      <c r="C5" s="28" t="s">
        <v>142</v>
      </c>
      <c r="D5" s="28" t="s">
        <v>143</v>
      </c>
    </row>
    <row r="6" spans="1:4" ht="28.8" x14ac:dyDescent="0.3">
      <c r="A6" s="6" t="s">
        <v>6</v>
      </c>
      <c r="B6" s="11" t="s">
        <v>7</v>
      </c>
      <c r="C6" s="174" t="s">
        <v>155</v>
      </c>
      <c r="D6" s="136"/>
    </row>
    <row r="7" spans="1:4" x14ac:dyDescent="0.3">
      <c r="A7" s="6">
        <v>1</v>
      </c>
      <c r="B7" s="5" t="s">
        <v>23</v>
      </c>
      <c r="C7" s="130" t="s">
        <v>144</v>
      </c>
      <c r="D7" s="141" t="s">
        <v>144</v>
      </c>
    </row>
    <row r="8" spans="1:4" x14ac:dyDescent="0.3">
      <c r="A8" s="6">
        <v>2</v>
      </c>
      <c r="B8" s="9" t="s">
        <v>8</v>
      </c>
      <c r="C8" s="130" t="s">
        <v>144</v>
      </c>
      <c r="D8" s="141" t="s">
        <v>144</v>
      </c>
    </row>
    <row r="9" spans="1:4" x14ac:dyDescent="0.3">
      <c r="A9" s="6">
        <v>3</v>
      </c>
      <c r="B9" s="9" t="s">
        <v>9</v>
      </c>
      <c r="C9" s="130" t="s">
        <v>144</v>
      </c>
      <c r="D9" s="141" t="s">
        <v>144</v>
      </c>
    </row>
    <row r="10" spans="1:4" ht="28.8" x14ac:dyDescent="0.3">
      <c r="A10" s="6">
        <v>4</v>
      </c>
      <c r="B10" s="9" t="s">
        <v>10</v>
      </c>
      <c r="C10" s="130" t="s">
        <v>149</v>
      </c>
      <c r="D10" s="149" t="s">
        <v>145</v>
      </c>
    </row>
    <row r="11" spans="1:4" x14ac:dyDescent="0.3">
      <c r="A11" s="6">
        <v>5</v>
      </c>
      <c r="B11" s="9" t="s">
        <v>11</v>
      </c>
      <c r="C11" s="130" t="s">
        <v>144</v>
      </c>
      <c r="D11" s="141" t="s">
        <v>144</v>
      </c>
    </row>
    <row r="12" spans="1:4" x14ac:dyDescent="0.3">
      <c r="A12" s="6">
        <v>6</v>
      </c>
      <c r="B12" s="9" t="s">
        <v>12</v>
      </c>
      <c r="C12" s="130" t="s">
        <v>149</v>
      </c>
      <c r="D12" s="141" t="s">
        <v>149</v>
      </c>
    </row>
    <row r="13" spans="1:4" x14ac:dyDescent="0.3">
      <c r="A13" s="6">
        <v>7</v>
      </c>
      <c r="B13" s="9" t="s">
        <v>13</v>
      </c>
      <c r="C13" s="130" t="s">
        <v>144</v>
      </c>
      <c r="D13" s="141" t="s">
        <v>144</v>
      </c>
    </row>
    <row r="14" spans="1:4" x14ac:dyDescent="0.3">
      <c r="A14" s="6">
        <v>8</v>
      </c>
      <c r="B14" s="9" t="s">
        <v>14</v>
      </c>
      <c r="C14" s="130" t="s">
        <v>144</v>
      </c>
      <c r="D14" s="141" t="s">
        <v>144</v>
      </c>
    </row>
    <row r="15" spans="1:4" ht="43.2" x14ac:dyDescent="0.3">
      <c r="A15" s="6">
        <v>9</v>
      </c>
      <c r="B15" s="9" t="s">
        <v>15</v>
      </c>
      <c r="C15" s="130" t="s">
        <v>144</v>
      </c>
      <c r="D15" s="149" t="s">
        <v>149</v>
      </c>
    </row>
    <row r="16" spans="1:4" ht="28.8" x14ac:dyDescent="0.3">
      <c r="A16" s="6">
        <v>10</v>
      </c>
      <c r="B16" s="9" t="s">
        <v>16</v>
      </c>
      <c r="C16" s="130" t="s">
        <v>144</v>
      </c>
      <c r="D16" s="149" t="s">
        <v>149</v>
      </c>
    </row>
    <row r="17" spans="1:4" x14ac:dyDescent="0.3">
      <c r="A17" s="6">
        <v>11</v>
      </c>
      <c r="B17" s="9" t="s">
        <v>17</v>
      </c>
      <c r="C17" s="115" t="s">
        <v>148</v>
      </c>
      <c r="D17" s="149" t="s">
        <v>145</v>
      </c>
    </row>
    <row r="18" spans="1:4" x14ac:dyDescent="0.3">
      <c r="A18" s="6">
        <v>12</v>
      </c>
      <c r="B18" s="9" t="s">
        <v>18</v>
      </c>
      <c r="C18" s="130" t="s">
        <v>144</v>
      </c>
      <c r="D18" s="149" t="s">
        <v>149</v>
      </c>
    </row>
    <row r="19" spans="1:4" x14ac:dyDescent="0.3">
      <c r="A19" s="6">
        <v>13</v>
      </c>
      <c r="B19" s="9" t="s">
        <v>19</v>
      </c>
      <c r="C19" s="130" t="s">
        <v>144</v>
      </c>
      <c r="D19" s="149" t="s">
        <v>149</v>
      </c>
    </row>
    <row r="20" spans="1:4" x14ac:dyDescent="0.3">
      <c r="A20" s="6">
        <v>14</v>
      </c>
      <c r="B20" s="9" t="s">
        <v>20</v>
      </c>
      <c r="C20" s="130" t="s">
        <v>150</v>
      </c>
      <c r="D20" s="141" t="s">
        <v>150</v>
      </c>
    </row>
    <row r="21" spans="1:4" x14ac:dyDescent="0.3">
      <c r="A21" s="6">
        <v>15</v>
      </c>
      <c r="B21" s="9" t="s">
        <v>21</v>
      </c>
      <c r="C21" s="130" t="s">
        <v>149</v>
      </c>
      <c r="D21" s="149" t="s">
        <v>145</v>
      </c>
    </row>
    <row r="22" spans="1:4" x14ac:dyDescent="0.3">
      <c r="A22" s="6">
        <v>16</v>
      </c>
      <c r="B22" s="9" t="s">
        <v>22</v>
      </c>
      <c r="C22" s="115" t="s">
        <v>145</v>
      </c>
      <c r="D22" s="149" t="s">
        <v>145</v>
      </c>
    </row>
    <row r="24" spans="1:4" x14ac:dyDescent="0.3">
      <c r="B24" s="4"/>
    </row>
    <row r="25" spans="1:4" x14ac:dyDescent="0.3">
      <c r="B25" s="116" t="s">
        <v>146</v>
      </c>
    </row>
    <row r="26" spans="1:4" x14ac:dyDescent="0.3">
      <c r="B26" s="1"/>
    </row>
    <row r="27" spans="1:4" x14ac:dyDescent="0.3">
      <c r="A27" s="129"/>
      <c r="D27" t="s">
        <v>151</v>
      </c>
    </row>
    <row r="42" spans="2:2" x14ac:dyDescent="0.3">
      <c r="B42" t="s">
        <v>147</v>
      </c>
    </row>
    <row r="54" spans="4:4" x14ac:dyDescent="0.3">
      <c r="D54" t="s">
        <v>152</v>
      </c>
    </row>
    <row r="69" spans="4:4" x14ac:dyDescent="0.3">
      <c r="D69" t="s">
        <v>153</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AD97-D431-4775-8622-675DE4ACDB9D}">
  <sheetPr>
    <pageSetUpPr fitToPage="1"/>
  </sheetPr>
  <dimension ref="A1:L31"/>
  <sheetViews>
    <sheetView workbookViewId="0">
      <selection activeCell="B27" sqref="B27"/>
    </sheetView>
  </sheetViews>
  <sheetFormatPr defaultRowHeight="14.4" x14ac:dyDescent="0.3"/>
  <cols>
    <col min="1" max="1" width="8.6640625" customWidth="1"/>
    <col min="2" max="2" width="38.33203125" customWidth="1"/>
    <col min="3" max="3" width="11.109375" customWidth="1"/>
    <col min="4" max="4" width="20.33203125" customWidth="1"/>
    <col min="5" max="5" width="13.5546875" customWidth="1"/>
    <col min="6" max="6" width="13.6640625" customWidth="1"/>
    <col min="7" max="7" width="12.33203125" customWidth="1"/>
    <col min="8" max="8" width="12.44140625" bestFit="1" customWidth="1"/>
    <col min="9" max="9" width="14.88671875" customWidth="1"/>
    <col min="10" max="10" width="10" bestFit="1" customWidth="1"/>
    <col min="11" max="11" width="11" bestFit="1" customWidth="1"/>
    <col min="12" max="12" width="11.109375" bestFit="1" customWidth="1"/>
  </cols>
  <sheetData>
    <row r="1" spans="1:12" x14ac:dyDescent="0.3">
      <c r="A1" t="s">
        <v>0</v>
      </c>
    </row>
    <row r="2" spans="1:12" x14ac:dyDescent="0.3">
      <c r="A2" t="s">
        <v>134</v>
      </c>
    </row>
    <row r="3" spans="1:12" x14ac:dyDescent="0.3">
      <c r="A3" t="s">
        <v>135</v>
      </c>
    </row>
    <row r="4" spans="1:12" x14ac:dyDescent="0.3">
      <c r="A4" s="1" t="s">
        <v>5</v>
      </c>
    </row>
    <row r="5" spans="1:12" ht="15" thickBot="1" x14ac:dyDescent="0.35"/>
    <row r="6" spans="1:12" x14ac:dyDescent="0.3">
      <c r="B6" s="1" t="s">
        <v>24</v>
      </c>
      <c r="C6" s="159" t="s">
        <v>136</v>
      </c>
      <c r="D6" s="159"/>
      <c r="E6" s="159"/>
      <c r="F6" s="159"/>
      <c r="G6" s="159"/>
      <c r="H6" s="160"/>
      <c r="I6" s="161" t="s">
        <v>38</v>
      </c>
      <c r="J6" s="159"/>
      <c r="K6" s="159"/>
      <c r="L6" s="160"/>
    </row>
    <row r="7" spans="1:12" x14ac:dyDescent="0.3">
      <c r="B7" s="28" t="s">
        <v>25</v>
      </c>
      <c r="C7" s="28" t="s">
        <v>35</v>
      </c>
      <c r="D7" s="28" t="s">
        <v>27</v>
      </c>
      <c r="E7" s="28" t="s">
        <v>28</v>
      </c>
      <c r="F7" s="28" t="s">
        <v>36</v>
      </c>
      <c r="G7" s="28" t="s">
        <v>29</v>
      </c>
      <c r="H7" s="28" t="s">
        <v>37</v>
      </c>
      <c r="I7" s="28" t="s">
        <v>33</v>
      </c>
      <c r="J7" s="28" t="s">
        <v>124</v>
      </c>
      <c r="K7" s="28" t="s">
        <v>36</v>
      </c>
      <c r="L7" s="28" t="s">
        <v>29</v>
      </c>
    </row>
    <row r="8" spans="1:12" x14ac:dyDescent="0.3">
      <c r="B8" s="28" t="s">
        <v>26</v>
      </c>
      <c r="C8" s="136" t="s">
        <v>34</v>
      </c>
      <c r="D8" s="136" t="s">
        <v>34</v>
      </c>
      <c r="E8" s="136" t="s">
        <v>34</v>
      </c>
      <c r="F8" s="136" t="s">
        <v>34</v>
      </c>
      <c r="G8" s="136" t="s">
        <v>34</v>
      </c>
      <c r="H8" s="136" t="s">
        <v>34</v>
      </c>
      <c r="I8" s="136" t="s">
        <v>34</v>
      </c>
      <c r="J8" s="136" t="s">
        <v>34</v>
      </c>
      <c r="K8" s="136" t="s">
        <v>34</v>
      </c>
      <c r="L8" s="136" t="s">
        <v>34</v>
      </c>
    </row>
    <row r="9" spans="1:12" hidden="1" x14ac:dyDescent="0.3">
      <c r="B9" s="136" t="s">
        <v>137</v>
      </c>
      <c r="C9" s="139">
        <v>0</v>
      </c>
      <c r="D9" s="139">
        <v>0</v>
      </c>
      <c r="E9" s="139">
        <v>0</v>
      </c>
      <c r="F9" s="139">
        <v>0</v>
      </c>
      <c r="G9" s="139">
        <v>0</v>
      </c>
      <c r="H9" s="139">
        <v>0</v>
      </c>
      <c r="I9" s="139">
        <v>0</v>
      </c>
      <c r="J9" s="139">
        <v>0</v>
      </c>
      <c r="K9" s="139">
        <v>0</v>
      </c>
      <c r="L9" s="139">
        <v>0</v>
      </c>
    </row>
    <row r="10" spans="1:12" x14ac:dyDescent="0.3">
      <c r="B10" s="136" t="s">
        <v>4</v>
      </c>
      <c r="C10" s="140">
        <v>1.845</v>
      </c>
      <c r="D10" s="140">
        <v>1.845</v>
      </c>
      <c r="E10" s="140">
        <v>1.845</v>
      </c>
      <c r="F10" s="140">
        <v>1.845</v>
      </c>
      <c r="G10" s="140">
        <v>1.845</v>
      </c>
      <c r="H10" s="140">
        <v>1.845</v>
      </c>
      <c r="I10" s="140">
        <v>3.0449999999999999</v>
      </c>
      <c r="J10" s="140">
        <v>4.2750000000000004</v>
      </c>
      <c r="K10" s="140">
        <v>7.9450000000000003</v>
      </c>
      <c r="L10" s="140">
        <v>2.9449999999999998</v>
      </c>
    </row>
    <row r="11" spans="1:12" x14ac:dyDescent="0.3">
      <c r="B11" s="1"/>
      <c r="C11" s="10"/>
      <c r="D11" s="10"/>
      <c r="E11" s="10"/>
      <c r="F11" s="10"/>
      <c r="G11" s="10"/>
      <c r="H11" s="10"/>
      <c r="I11" s="10"/>
      <c r="J11" s="10"/>
      <c r="K11" s="10"/>
    </row>
    <row r="14" spans="1:12" ht="102.6" customHeight="1" x14ac:dyDescent="0.3">
      <c r="B14" s="153" t="s">
        <v>123</v>
      </c>
      <c r="C14" s="153"/>
      <c r="D14" s="153"/>
      <c r="E14" s="153"/>
      <c r="F14" s="153"/>
      <c r="G14" s="153"/>
    </row>
    <row r="15" spans="1:12" x14ac:dyDescent="0.3">
      <c r="B15" s="117"/>
    </row>
    <row r="16" spans="1:12" x14ac:dyDescent="0.3">
      <c r="B16" s="117"/>
    </row>
    <row r="17" spans="2:12" ht="15" thickBot="1" x14ac:dyDescent="0.35">
      <c r="B17" s="117"/>
    </row>
    <row r="18" spans="2:12" ht="15" customHeight="1" thickBot="1" x14ac:dyDescent="0.35">
      <c r="B18" s="51" t="s">
        <v>75</v>
      </c>
      <c r="C18" s="156" t="s">
        <v>136</v>
      </c>
      <c r="D18" s="157"/>
      <c r="E18" s="157"/>
      <c r="F18" s="157"/>
      <c r="G18" s="157"/>
      <c r="H18" s="158"/>
      <c r="I18" s="154" t="s">
        <v>139</v>
      </c>
      <c r="J18" s="154"/>
      <c r="K18" s="154"/>
      <c r="L18" s="155"/>
    </row>
    <row r="19" spans="2:12" ht="23.4" customHeight="1" x14ac:dyDescent="0.3">
      <c r="B19" s="53" t="s">
        <v>78</v>
      </c>
      <c r="C19" s="126" t="s">
        <v>35</v>
      </c>
      <c r="D19" s="126" t="s">
        <v>27</v>
      </c>
      <c r="E19" s="126" t="s">
        <v>28</v>
      </c>
      <c r="F19" s="126" t="s">
        <v>36</v>
      </c>
      <c r="G19" s="126" t="s">
        <v>29</v>
      </c>
      <c r="H19" s="126" t="s">
        <v>37</v>
      </c>
      <c r="I19" s="123" t="s">
        <v>33</v>
      </c>
      <c r="J19" s="118" t="s">
        <v>35</v>
      </c>
      <c r="K19" s="119" t="s">
        <v>36</v>
      </c>
      <c r="L19" s="120" t="s">
        <v>29</v>
      </c>
    </row>
    <row r="20" spans="2:12" x14ac:dyDescent="0.3">
      <c r="B20" s="55" t="s">
        <v>138</v>
      </c>
      <c r="C20" s="61">
        <v>201800</v>
      </c>
      <c r="D20" s="57">
        <v>374000</v>
      </c>
      <c r="E20" s="57">
        <v>436000</v>
      </c>
      <c r="F20" s="57">
        <v>511000</v>
      </c>
      <c r="G20" s="58">
        <v>7000</v>
      </c>
      <c r="H20" s="59">
        <v>675000</v>
      </c>
      <c r="I20" s="60">
        <v>237500</v>
      </c>
      <c r="J20" s="124">
        <v>9000</v>
      </c>
      <c r="K20" s="61">
        <v>165600</v>
      </c>
      <c r="L20" s="59">
        <v>40000</v>
      </c>
    </row>
    <row r="21" spans="2:12" x14ac:dyDescent="0.3">
      <c r="B21" s="128" t="s">
        <v>4</v>
      </c>
      <c r="C21" s="131">
        <f t="shared" ref="C21:I21" si="0">C20*C10</f>
        <v>372321</v>
      </c>
      <c r="D21" s="131">
        <f t="shared" si="0"/>
        <v>690030</v>
      </c>
      <c r="E21" s="131">
        <f t="shared" si="0"/>
        <v>804420</v>
      </c>
      <c r="F21" s="131">
        <f t="shared" si="0"/>
        <v>942795</v>
      </c>
      <c r="G21" s="131">
        <f t="shared" si="0"/>
        <v>12915</v>
      </c>
      <c r="H21" s="132">
        <f t="shared" si="0"/>
        <v>1245375</v>
      </c>
      <c r="I21" s="133">
        <f t="shared" si="0"/>
        <v>723187.5</v>
      </c>
      <c r="J21" s="134">
        <f>J20*J10</f>
        <v>38475</v>
      </c>
      <c r="K21" s="135">
        <f>K20*J10</f>
        <v>707940.00000000012</v>
      </c>
      <c r="L21" s="132">
        <f>L20*K10</f>
        <v>317800</v>
      </c>
    </row>
    <row r="22" spans="2:12" x14ac:dyDescent="0.3">
      <c r="B22" s="117"/>
    </row>
    <row r="23" spans="2:12" x14ac:dyDescent="0.3">
      <c r="B23" s="117"/>
    </row>
    <row r="24" spans="2:12" x14ac:dyDescent="0.3">
      <c r="B24" s="117"/>
    </row>
    <row r="25" spans="2:12" x14ac:dyDescent="0.3">
      <c r="B25" s="117"/>
    </row>
    <row r="26" spans="2:12" x14ac:dyDescent="0.3">
      <c r="B26" s="117"/>
    </row>
    <row r="27" spans="2:12" x14ac:dyDescent="0.3">
      <c r="B27" s="117"/>
    </row>
    <row r="28" spans="2:12" x14ac:dyDescent="0.3">
      <c r="B28" s="117"/>
    </row>
    <row r="29" spans="2:12" x14ac:dyDescent="0.3">
      <c r="B29" s="117"/>
    </row>
    <row r="30" spans="2:12" x14ac:dyDescent="0.3">
      <c r="B30" s="117"/>
    </row>
    <row r="31" spans="2:12" x14ac:dyDescent="0.3">
      <c r="B31" s="117"/>
    </row>
  </sheetData>
  <mergeCells count="5">
    <mergeCell ref="C6:H6"/>
    <mergeCell ref="I6:L6"/>
    <mergeCell ref="B14:G14"/>
    <mergeCell ref="C18:H18"/>
    <mergeCell ref="I18:L18"/>
  </mergeCells>
  <pageMargins left="0.7" right="0.7" top="0.75" bottom="0.75" header="0.3" footer="0.3"/>
  <pageSetup scale="5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workbookViewId="0">
      <selection activeCell="C4" sqref="C4"/>
    </sheetView>
  </sheetViews>
  <sheetFormatPr defaultRowHeight="14.4" x14ac:dyDescent="0.3"/>
  <cols>
    <col min="1" max="1" width="8.6640625" customWidth="1"/>
    <col min="2" max="2" width="38.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 min="11" max="11" width="10" bestFit="1" customWidth="1"/>
    <col min="12" max="12" width="11" bestFit="1" customWidth="1"/>
    <col min="13" max="13" width="11.109375" bestFit="1" customWidth="1"/>
    <col min="14" max="14" width="30.44140625" bestFit="1" customWidth="1"/>
    <col min="15" max="15" width="0.21875" customWidth="1"/>
    <col min="16" max="16" width="14.33203125" hidden="1" customWidth="1"/>
  </cols>
  <sheetData>
    <row r="1" spans="1:16" x14ac:dyDescent="0.3">
      <c r="A1" t="s">
        <v>0</v>
      </c>
    </row>
    <row r="2" spans="1:16" x14ac:dyDescent="0.3">
      <c r="A2" t="s">
        <v>129</v>
      </c>
    </row>
    <row r="3" spans="1:16" x14ac:dyDescent="0.3">
      <c r="A3" t="s">
        <v>120</v>
      </c>
    </row>
    <row r="4" spans="1:16" x14ac:dyDescent="0.3">
      <c r="A4" t="s">
        <v>121</v>
      </c>
    </row>
    <row r="5" spans="1:16" x14ac:dyDescent="0.3">
      <c r="A5" t="s">
        <v>122</v>
      </c>
    </row>
    <row r="6" spans="1:16" x14ac:dyDescent="0.3">
      <c r="A6" s="1" t="s">
        <v>5</v>
      </c>
    </row>
    <row r="7" spans="1:16" ht="15" thickBot="1" x14ac:dyDescent="0.35"/>
    <row r="8" spans="1:16" x14ac:dyDescent="0.3">
      <c r="B8" s="1" t="s">
        <v>24</v>
      </c>
      <c r="C8" s="161" t="s">
        <v>32</v>
      </c>
      <c r="D8" s="159"/>
      <c r="E8" s="159"/>
      <c r="F8" s="159"/>
      <c r="G8" s="159"/>
      <c r="H8" s="159"/>
      <c r="I8" s="160"/>
      <c r="J8" s="161" t="s">
        <v>38</v>
      </c>
      <c r="K8" s="159"/>
      <c r="L8" s="159"/>
      <c r="M8" s="160"/>
      <c r="N8" s="161" t="s">
        <v>125</v>
      </c>
      <c r="O8" s="162"/>
      <c r="P8" s="163"/>
    </row>
    <row r="9" spans="1:16" x14ac:dyDescent="0.3">
      <c r="B9" s="28" t="s">
        <v>25</v>
      </c>
      <c r="C9" s="28" t="s">
        <v>33</v>
      </c>
      <c r="D9" s="28" t="s">
        <v>35</v>
      </c>
      <c r="E9" s="28" t="s">
        <v>27</v>
      </c>
      <c r="F9" s="28" t="s">
        <v>28</v>
      </c>
      <c r="G9" s="28" t="s">
        <v>36</v>
      </c>
      <c r="H9" s="28" t="s">
        <v>29</v>
      </c>
      <c r="I9" s="28" t="s">
        <v>37</v>
      </c>
      <c r="J9" s="28" t="s">
        <v>33</v>
      </c>
      <c r="K9" s="28" t="s">
        <v>124</v>
      </c>
      <c r="L9" s="28" t="s">
        <v>36</v>
      </c>
      <c r="M9" s="28" t="s">
        <v>29</v>
      </c>
      <c r="N9" s="164" t="s">
        <v>35</v>
      </c>
      <c r="O9" s="164"/>
      <c r="P9" s="164"/>
    </row>
    <row r="10" spans="1:16" x14ac:dyDescent="0.3">
      <c r="B10" s="28" t="s">
        <v>26</v>
      </c>
      <c r="C10" s="136" t="s">
        <v>34</v>
      </c>
      <c r="D10" s="136" t="s">
        <v>34</v>
      </c>
      <c r="E10" s="136" t="s">
        <v>34</v>
      </c>
      <c r="F10" s="136" t="s">
        <v>34</v>
      </c>
      <c r="G10" s="136" t="s">
        <v>34</v>
      </c>
      <c r="H10" s="136" t="s">
        <v>34</v>
      </c>
      <c r="I10" s="136" t="s">
        <v>34</v>
      </c>
      <c r="J10" s="136" t="s">
        <v>34</v>
      </c>
      <c r="K10" s="136" t="s">
        <v>34</v>
      </c>
      <c r="L10" s="136" t="s">
        <v>34</v>
      </c>
      <c r="M10" s="136" t="s">
        <v>34</v>
      </c>
      <c r="N10" s="165" t="s">
        <v>34</v>
      </c>
      <c r="O10" s="165"/>
      <c r="P10" s="165"/>
    </row>
    <row r="11" spans="1:16" x14ac:dyDescent="0.3">
      <c r="B11" s="137" t="s">
        <v>4</v>
      </c>
      <c r="C11" s="138">
        <v>1.4750000000000001</v>
      </c>
      <c r="D11" s="138">
        <v>1.4750000000000001</v>
      </c>
      <c r="E11" s="138">
        <v>1.4750000000000001</v>
      </c>
      <c r="F11" s="138">
        <v>1.4750000000000001</v>
      </c>
      <c r="G11" s="138">
        <v>1.4750000000000001</v>
      </c>
      <c r="H11" s="138">
        <v>1.86</v>
      </c>
      <c r="I11" s="138">
        <v>1.4750000000000001</v>
      </c>
      <c r="J11" s="138">
        <v>1.9950000000000001</v>
      </c>
      <c r="K11" s="138">
        <v>1.9950000000000001</v>
      </c>
      <c r="L11" s="138">
        <v>1.9950000000000001</v>
      </c>
      <c r="M11" s="138">
        <v>1.9950000000000001</v>
      </c>
      <c r="N11" s="169">
        <v>1.4750000000000001</v>
      </c>
      <c r="O11" s="169"/>
      <c r="P11" s="169"/>
    </row>
    <row r="12" spans="1:16" x14ac:dyDescent="0.3">
      <c r="B12" s="1"/>
      <c r="C12" s="10"/>
      <c r="D12" s="10"/>
      <c r="E12" s="10"/>
      <c r="F12" s="10"/>
      <c r="G12" s="10"/>
      <c r="H12" s="10"/>
      <c r="I12" s="10"/>
      <c r="J12" s="10"/>
      <c r="K12" s="10"/>
      <c r="L12" s="10"/>
    </row>
    <row r="15" spans="1:16" ht="102.6" customHeight="1" x14ac:dyDescent="0.3">
      <c r="B15" s="153" t="s">
        <v>123</v>
      </c>
      <c r="C15" s="153"/>
      <c r="D15" s="153"/>
      <c r="E15" s="153"/>
      <c r="F15" s="153"/>
      <c r="G15" s="153"/>
      <c r="H15" s="153"/>
    </row>
    <row r="16" spans="1:16" x14ac:dyDescent="0.3">
      <c r="B16" s="117"/>
    </row>
    <row r="17" spans="2:16" x14ac:dyDescent="0.3">
      <c r="B17" s="117"/>
    </row>
    <row r="18" spans="2:16" ht="15" thickBot="1" x14ac:dyDescent="0.35">
      <c r="B18" s="117"/>
    </row>
    <row r="19" spans="2:16" ht="15" customHeight="1" thickBot="1" x14ac:dyDescent="0.35">
      <c r="B19" s="51" t="s">
        <v>75</v>
      </c>
      <c r="C19" s="166" t="s">
        <v>126</v>
      </c>
      <c r="D19" s="167"/>
      <c r="E19" s="167"/>
      <c r="F19" s="167"/>
      <c r="G19" s="167"/>
      <c r="H19" s="167"/>
      <c r="I19" s="168"/>
      <c r="J19" s="154" t="s">
        <v>127</v>
      </c>
      <c r="K19" s="154"/>
      <c r="L19" s="154"/>
      <c r="M19" s="154"/>
      <c r="N19" s="122" t="s">
        <v>125</v>
      </c>
      <c r="O19" s="52"/>
    </row>
    <row r="20" spans="2:16" ht="23.4" customHeight="1" x14ac:dyDescent="0.3">
      <c r="B20" s="53" t="s">
        <v>78</v>
      </c>
      <c r="C20" s="126" t="s">
        <v>33</v>
      </c>
      <c r="D20" s="126" t="s">
        <v>35</v>
      </c>
      <c r="E20" s="126" t="s">
        <v>27</v>
      </c>
      <c r="F20" s="126" t="s">
        <v>28</v>
      </c>
      <c r="G20" s="126" t="s">
        <v>36</v>
      </c>
      <c r="H20" s="126" t="s">
        <v>29</v>
      </c>
      <c r="I20" s="126" t="s">
        <v>37</v>
      </c>
      <c r="J20" s="123" t="s">
        <v>33</v>
      </c>
      <c r="K20" s="118" t="s">
        <v>35</v>
      </c>
      <c r="L20" s="119" t="s">
        <v>36</v>
      </c>
      <c r="M20" s="120" t="s">
        <v>29</v>
      </c>
      <c r="N20" s="102" t="s">
        <v>124</v>
      </c>
      <c r="O20" s="121" t="s">
        <v>79</v>
      </c>
      <c r="P20" s="54"/>
    </row>
    <row r="21" spans="2:16" x14ac:dyDescent="0.3">
      <c r="B21" s="55" t="s">
        <v>80</v>
      </c>
      <c r="C21" s="56">
        <v>130000</v>
      </c>
      <c r="D21" s="61">
        <v>200000</v>
      </c>
      <c r="E21" s="57">
        <v>435000</v>
      </c>
      <c r="F21" s="57">
        <v>436000</v>
      </c>
      <c r="G21" s="57">
        <v>511000</v>
      </c>
      <c r="H21" s="58">
        <v>7000</v>
      </c>
      <c r="I21" s="59">
        <v>675000</v>
      </c>
      <c r="J21" s="60">
        <v>237500</v>
      </c>
      <c r="K21" s="124">
        <v>9000</v>
      </c>
      <c r="L21" s="61">
        <v>165600</v>
      </c>
      <c r="M21" s="59">
        <v>40000</v>
      </c>
      <c r="N21" s="125">
        <v>4000</v>
      </c>
      <c r="O21" s="127"/>
      <c r="P21" s="62"/>
    </row>
    <row r="22" spans="2:16" x14ac:dyDescent="0.3">
      <c r="B22" s="128" t="s">
        <v>4</v>
      </c>
      <c r="C22" s="131">
        <f>C21*C11</f>
        <v>191750</v>
      </c>
      <c r="D22" s="131">
        <f t="shared" ref="D22:J22" si="0">D21*D11</f>
        <v>295000</v>
      </c>
      <c r="E22" s="131">
        <f t="shared" si="0"/>
        <v>641625</v>
      </c>
      <c r="F22" s="131">
        <f t="shared" si="0"/>
        <v>643100</v>
      </c>
      <c r="G22" s="131">
        <f t="shared" si="0"/>
        <v>753725</v>
      </c>
      <c r="H22" s="131">
        <f t="shared" si="0"/>
        <v>13020</v>
      </c>
      <c r="I22" s="132">
        <f t="shared" si="0"/>
        <v>995625.00000000012</v>
      </c>
      <c r="J22" s="133">
        <f t="shared" si="0"/>
        <v>473812.5</v>
      </c>
      <c r="K22" s="134">
        <f>K21*K11</f>
        <v>17955</v>
      </c>
      <c r="L22" s="135">
        <f>L21*K11</f>
        <v>330372</v>
      </c>
      <c r="M22" s="132">
        <f>M21*L11</f>
        <v>79800</v>
      </c>
      <c r="N22" s="132">
        <f>N21*N11</f>
        <v>5900</v>
      </c>
      <c r="O22" s="105">
        <f>SUM(C22:M22)</f>
        <v>4435784.5</v>
      </c>
      <c r="P22" s="69"/>
    </row>
    <row r="23" spans="2:16" x14ac:dyDescent="0.3">
      <c r="B23" s="117"/>
    </row>
    <row r="24" spans="2:16" x14ac:dyDescent="0.3">
      <c r="B24" s="117"/>
    </row>
    <row r="25" spans="2:16" x14ac:dyDescent="0.3">
      <c r="B25" s="117"/>
    </row>
    <row r="26" spans="2:16" x14ac:dyDescent="0.3">
      <c r="B26" s="117"/>
    </row>
    <row r="27" spans="2:16" x14ac:dyDescent="0.3">
      <c r="B27" s="117"/>
    </row>
    <row r="28" spans="2:16" x14ac:dyDescent="0.3">
      <c r="B28" s="117"/>
    </row>
    <row r="29" spans="2:16" x14ac:dyDescent="0.3">
      <c r="B29" s="117"/>
    </row>
    <row r="30" spans="2:16" x14ac:dyDescent="0.3">
      <c r="B30" s="117"/>
    </row>
    <row r="31" spans="2:16" x14ac:dyDescent="0.3">
      <c r="B31" s="117"/>
    </row>
    <row r="32" spans="2:16" x14ac:dyDescent="0.3">
      <c r="B32" s="117"/>
    </row>
  </sheetData>
  <mergeCells count="9">
    <mergeCell ref="N8:P8"/>
    <mergeCell ref="N9:P9"/>
    <mergeCell ref="J19:M19"/>
    <mergeCell ref="N10:P10"/>
    <mergeCell ref="C8:I8"/>
    <mergeCell ref="B15:H15"/>
    <mergeCell ref="C19:I19"/>
    <mergeCell ref="J8:M8"/>
    <mergeCell ref="N11:P1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9E02-84BE-4156-858C-1C0814871289}">
  <dimension ref="A1:L33"/>
  <sheetViews>
    <sheetView workbookViewId="0">
      <selection activeCell="A3" sqref="A3:B5"/>
    </sheetView>
  </sheetViews>
  <sheetFormatPr defaultRowHeight="14.4" x14ac:dyDescent="0.3"/>
  <cols>
    <col min="1" max="1" width="8.6640625" customWidth="1"/>
    <col min="2" max="2" width="37.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s>
  <sheetData>
    <row r="1" spans="1:12" x14ac:dyDescent="0.3">
      <c r="A1" t="s">
        <v>0</v>
      </c>
    </row>
    <row r="2" spans="1:12" x14ac:dyDescent="0.3">
      <c r="A2" t="s">
        <v>30</v>
      </c>
    </row>
    <row r="3" spans="1:12" x14ac:dyDescent="0.3">
      <c r="A3" t="s">
        <v>1</v>
      </c>
    </row>
    <row r="4" spans="1:12" x14ac:dyDescent="0.3">
      <c r="A4" t="s">
        <v>2</v>
      </c>
    </row>
    <row r="5" spans="1:12" x14ac:dyDescent="0.3">
      <c r="A5" t="s">
        <v>3</v>
      </c>
    </row>
    <row r="7" spans="1:12" ht="15" thickBot="1" x14ac:dyDescent="0.35"/>
    <row r="8" spans="1:12" ht="15" thickBot="1" x14ac:dyDescent="0.35">
      <c r="B8" s="1" t="s">
        <v>24</v>
      </c>
      <c r="C8" s="156" t="s">
        <v>32</v>
      </c>
      <c r="D8" s="157"/>
      <c r="E8" s="157"/>
      <c r="F8" s="157"/>
      <c r="G8" s="157"/>
      <c r="H8" s="157"/>
      <c r="I8" s="158"/>
      <c r="J8" s="156" t="s">
        <v>38</v>
      </c>
      <c r="K8" s="157"/>
      <c r="L8" s="158"/>
    </row>
    <row r="9" spans="1:12" x14ac:dyDescent="0.3">
      <c r="B9" s="1" t="s">
        <v>25</v>
      </c>
      <c r="C9" t="s">
        <v>33</v>
      </c>
      <c r="D9" t="s">
        <v>35</v>
      </c>
      <c r="E9" t="s">
        <v>27</v>
      </c>
      <c r="F9" t="s">
        <v>28</v>
      </c>
      <c r="G9" t="s">
        <v>36</v>
      </c>
      <c r="H9" t="s">
        <v>29</v>
      </c>
      <c r="I9" t="s">
        <v>37</v>
      </c>
      <c r="J9" t="s">
        <v>33</v>
      </c>
      <c r="K9" t="s">
        <v>36</v>
      </c>
      <c r="L9" t="s">
        <v>29</v>
      </c>
    </row>
    <row r="10" spans="1:12" x14ac:dyDescent="0.3">
      <c r="B10" s="1" t="s">
        <v>26</v>
      </c>
      <c r="C10" t="s">
        <v>34</v>
      </c>
      <c r="D10" t="s">
        <v>34</v>
      </c>
      <c r="E10" t="s">
        <v>34</v>
      </c>
      <c r="F10" t="s">
        <v>34</v>
      </c>
      <c r="G10" t="s">
        <v>34</v>
      </c>
      <c r="H10" t="s">
        <v>34</v>
      </c>
      <c r="I10" t="s">
        <v>34</v>
      </c>
      <c r="J10" t="s">
        <v>34</v>
      </c>
      <c r="K10" t="s">
        <v>34</v>
      </c>
      <c r="L10" t="s">
        <v>34</v>
      </c>
    </row>
    <row r="11" spans="1:12" x14ac:dyDescent="0.3">
      <c r="B11" s="1" t="s">
        <v>4</v>
      </c>
      <c r="C11" s="2">
        <v>1.25</v>
      </c>
      <c r="D11" s="2">
        <v>1.21</v>
      </c>
      <c r="E11" s="2">
        <v>1.3</v>
      </c>
      <c r="F11" s="2">
        <v>1.28</v>
      </c>
      <c r="G11" s="2">
        <v>1.23</v>
      </c>
      <c r="H11" s="2">
        <v>1.76</v>
      </c>
      <c r="I11" s="2">
        <v>1.21</v>
      </c>
      <c r="J11" s="2">
        <v>1.75</v>
      </c>
      <c r="K11" s="2">
        <v>1.75</v>
      </c>
      <c r="L11" s="2">
        <v>1.86</v>
      </c>
    </row>
    <row r="12" spans="1:12" x14ac:dyDescent="0.3">
      <c r="B12" s="1" t="s">
        <v>31</v>
      </c>
      <c r="C12" s="10">
        <v>1.8</v>
      </c>
      <c r="D12" s="10">
        <v>1.85</v>
      </c>
      <c r="E12" s="10">
        <v>1.95</v>
      </c>
      <c r="F12" s="10">
        <v>2.0499999999999998</v>
      </c>
      <c r="G12" s="10">
        <v>1.91</v>
      </c>
      <c r="H12" s="10">
        <v>2.08</v>
      </c>
      <c r="I12" s="10">
        <v>1.83</v>
      </c>
      <c r="J12" s="10">
        <v>2.83</v>
      </c>
      <c r="K12" s="10">
        <v>2.92</v>
      </c>
      <c r="L12" s="10">
        <v>2.87</v>
      </c>
    </row>
    <row r="16" spans="1:12" x14ac:dyDescent="0.3">
      <c r="B16" s="117" t="s">
        <v>102</v>
      </c>
    </row>
    <row r="17" spans="2:2" x14ac:dyDescent="0.3">
      <c r="B17" s="117" t="s">
        <v>103</v>
      </c>
    </row>
    <row r="18" spans="2:2" x14ac:dyDescent="0.3">
      <c r="B18" s="117" t="s">
        <v>104</v>
      </c>
    </row>
    <row r="19" spans="2:2" x14ac:dyDescent="0.3">
      <c r="B19" s="117" t="s">
        <v>105</v>
      </c>
    </row>
    <row r="20" spans="2:2" x14ac:dyDescent="0.3">
      <c r="B20" s="117" t="s">
        <v>106</v>
      </c>
    </row>
    <row r="21" spans="2:2" x14ac:dyDescent="0.3">
      <c r="B21" s="117" t="s">
        <v>107</v>
      </c>
    </row>
    <row r="22" spans="2:2" x14ac:dyDescent="0.3">
      <c r="B22" s="117" t="s">
        <v>108</v>
      </c>
    </row>
    <row r="23" spans="2:2" x14ac:dyDescent="0.3">
      <c r="B23" s="117" t="s">
        <v>109</v>
      </c>
    </row>
    <row r="24" spans="2:2" x14ac:dyDescent="0.3">
      <c r="B24" s="117" t="s">
        <v>110</v>
      </c>
    </row>
    <row r="25" spans="2:2" x14ac:dyDescent="0.3">
      <c r="B25" s="117" t="s">
        <v>111</v>
      </c>
    </row>
    <row r="26" spans="2:2" x14ac:dyDescent="0.3">
      <c r="B26" s="117" t="s">
        <v>112</v>
      </c>
    </row>
    <row r="27" spans="2:2" x14ac:dyDescent="0.3">
      <c r="B27" s="117" t="s">
        <v>113</v>
      </c>
    </row>
    <row r="28" spans="2:2" x14ac:dyDescent="0.3">
      <c r="B28" s="117" t="s">
        <v>114</v>
      </c>
    </row>
    <row r="29" spans="2:2" x14ac:dyDescent="0.3">
      <c r="B29" s="117" t="s">
        <v>115</v>
      </c>
    </row>
    <row r="30" spans="2:2" x14ac:dyDescent="0.3">
      <c r="B30" s="117" t="s">
        <v>116</v>
      </c>
    </row>
    <row r="31" spans="2:2" x14ac:dyDescent="0.3">
      <c r="B31" s="117" t="s">
        <v>117</v>
      </c>
    </row>
    <row r="32" spans="2:2" x14ac:dyDescent="0.3">
      <c r="B32" s="117" t="s">
        <v>118</v>
      </c>
    </row>
    <row r="33" spans="2:2" x14ac:dyDescent="0.3">
      <c r="B33" s="117" t="s">
        <v>119</v>
      </c>
    </row>
  </sheetData>
  <mergeCells count="2">
    <mergeCell ref="C8:I8"/>
    <mergeCell ref="J8:L8"/>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F29C-4927-49CD-BE52-DAD581EA586F}">
  <sheetPr>
    <pageSetUpPr fitToPage="1"/>
  </sheetPr>
  <dimension ref="A1:M30"/>
  <sheetViews>
    <sheetView topLeftCell="A7" zoomScale="85" zoomScaleNormal="85" workbookViewId="0">
      <selection activeCell="A15" sqref="A15:I15"/>
    </sheetView>
  </sheetViews>
  <sheetFormatPr defaultRowHeight="14.4" x14ac:dyDescent="0.3"/>
  <cols>
    <col min="1" max="1" width="33.109375" customWidth="1"/>
    <col min="2" max="11" width="15.6640625" customWidth="1"/>
    <col min="12" max="12" width="14.6640625" customWidth="1"/>
    <col min="13" max="13" width="10.88671875" customWidth="1"/>
  </cols>
  <sheetData>
    <row r="1" spans="1:12" ht="18" x14ac:dyDescent="0.35">
      <c r="A1" s="26" t="s">
        <v>39</v>
      </c>
    </row>
    <row r="2" spans="1:12" ht="15.6" x14ac:dyDescent="0.3">
      <c r="A2" s="98" t="s">
        <v>90</v>
      </c>
      <c r="B2" s="99" t="s">
        <v>130</v>
      </c>
      <c r="C2" s="99"/>
    </row>
    <row r="3" spans="1:12" ht="15.6" x14ac:dyDescent="0.3">
      <c r="A3" s="98" t="s">
        <v>91</v>
      </c>
      <c r="B3" s="99" t="s">
        <v>131</v>
      </c>
      <c r="C3" s="99"/>
    </row>
    <row r="4" spans="1:12" ht="15.6" x14ac:dyDescent="0.3">
      <c r="A4" s="98" t="s">
        <v>92</v>
      </c>
      <c r="B4" s="99" t="s">
        <v>132</v>
      </c>
      <c r="C4" s="99"/>
      <c r="I4" s="27"/>
    </row>
    <row r="5" spans="1:12" ht="15.6" x14ac:dyDescent="0.3">
      <c r="A5" s="98" t="s">
        <v>93</v>
      </c>
      <c r="B5" s="99" t="s">
        <v>133</v>
      </c>
      <c r="C5" s="99"/>
      <c r="I5" s="27"/>
    </row>
    <row r="6" spans="1:12" ht="15.6" x14ac:dyDescent="0.3">
      <c r="A6" s="27"/>
      <c r="B6" s="27"/>
      <c r="C6" s="27"/>
      <c r="I6" s="27"/>
    </row>
    <row r="7" spans="1:12" ht="34.950000000000003" customHeight="1" thickBot="1" x14ac:dyDescent="0.35">
      <c r="A7" s="1"/>
      <c r="B7" s="171" t="s">
        <v>70</v>
      </c>
      <c r="C7" s="172"/>
      <c r="D7" s="172"/>
      <c r="E7" s="172"/>
      <c r="F7" s="172"/>
      <c r="G7" s="172"/>
      <c r="H7" s="173"/>
      <c r="I7" s="171" t="s">
        <v>71</v>
      </c>
      <c r="J7" s="172"/>
      <c r="K7" s="173"/>
    </row>
    <row r="8" spans="1:12" ht="35.4" customHeight="1" x14ac:dyDescent="0.3">
      <c r="A8" s="28" t="s">
        <v>43</v>
      </c>
      <c r="B8" s="29" t="s">
        <v>33</v>
      </c>
      <c r="C8" s="100" t="s">
        <v>35</v>
      </c>
      <c r="D8" s="30" t="s">
        <v>27</v>
      </c>
      <c r="E8" s="30" t="s">
        <v>28</v>
      </c>
      <c r="F8" s="30" t="s">
        <v>36</v>
      </c>
      <c r="G8" s="31" t="s">
        <v>29</v>
      </c>
      <c r="H8" s="32" t="s">
        <v>37</v>
      </c>
      <c r="I8" s="29" t="s">
        <v>33</v>
      </c>
      <c r="J8" s="30" t="s">
        <v>36</v>
      </c>
      <c r="K8" s="32" t="s">
        <v>29</v>
      </c>
    </row>
    <row r="9" spans="1:12" ht="24.9" customHeight="1" x14ac:dyDescent="0.3">
      <c r="A9" s="33" t="s">
        <v>31</v>
      </c>
      <c r="B9" s="34">
        <v>1.23</v>
      </c>
      <c r="C9" s="34">
        <v>1.23</v>
      </c>
      <c r="D9" s="34">
        <v>1.38</v>
      </c>
      <c r="E9" s="34">
        <v>1.38</v>
      </c>
      <c r="F9" s="34">
        <v>1.29</v>
      </c>
      <c r="G9" s="35">
        <v>1.34</v>
      </c>
      <c r="H9" s="36">
        <v>1.25</v>
      </c>
      <c r="I9" s="37">
        <v>1.81</v>
      </c>
      <c r="J9" s="38">
        <v>1.9</v>
      </c>
      <c r="K9" s="36">
        <v>1.86</v>
      </c>
    </row>
    <row r="10" spans="1:12" ht="24.9" customHeight="1" x14ac:dyDescent="0.3">
      <c r="A10" s="43" t="s">
        <v>63</v>
      </c>
      <c r="B10" s="44">
        <v>1.1919999999999999</v>
      </c>
      <c r="C10" s="44">
        <v>1.111</v>
      </c>
      <c r="D10" s="44">
        <v>1.163</v>
      </c>
      <c r="E10" s="44">
        <v>1.1559999999999999</v>
      </c>
      <c r="F10" s="44">
        <v>1.135</v>
      </c>
      <c r="G10" s="44">
        <v>1.7569999999999999</v>
      </c>
      <c r="H10" s="45">
        <v>1.111</v>
      </c>
      <c r="I10" s="46">
        <v>1.69</v>
      </c>
      <c r="J10" s="47">
        <v>1.55</v>
      </c>
      <c r="K10" s="45">
        <v>1.81</v>
      </c>
    </row>
    <row r="11" spans="1:12" s="6" customFormat="1" ht="19.5" customHeight="1" x14ac:dyDescent="0.3">
      <c r="B11" s="48"/>
      <c r="C11" s="48"/>
      <c r="D11" s="48"/>
      <c r="E11" s="48"/>
      <c r="F11" s="48"/>
      <c r="G11" s="48"/>
      <c r="H11" s="48"/>
      <c r="I11" s="48"/>
      <c r="J11" s="48"/>
      <c r="K11" s="48"/>
    </row>
    <row r="12" spans="1:12" x14ac:dyDescent="0.3">
      <c r="A12" s="49" t="s">
        <v>74</v>
      </c>
    </row>
    <row r="13" spans="1:12" ht="18" customHeight="1" x14ac:dyDescent="0.3">
      <c r="A13" s="101" t="s">
        <v>94</v>
      </c>
    </row>
    <row r="14" spans="1:12" ht="12" customHeight="1" x14ac:dyDescent="0.3">
      <c r="A14" s="101"/>
    </row>
    <row r="15" spans="1:12" ht="76.95" customHeight="1" x14ac:dyDescent="0.3">
      <c r="A15" s="153" t="s">
        <v>95</v>
      </c>
      <c r="B15" s="153"/>
      <c r="C15" s="153"/>
      <c r="D15" s="153"/>
      <c r="E15" s="153"/>
      <c r="F15" s="153"/>
      <c r="G15" s="153"/>
      <c r="H15" s="153"/>
      <c r="I15" s="153"/>
    </row>
    <row r="16" spans="1:12" s="1" customFormat="1" x14ac:dyDescent="0.3">
      <c r="L16" s="51"/>
    </row>
    <row r="17" spans="1:13" ht="24.9" customHeight="1" thickBot="1" x14ac:dyDescent="0.35">
      <c r="A17" s="51" t="s">
        <v>75</v>
      </c>
      <c r="B17" s="171" t="s">
        <v>76</v>
      </c>
      <c r="C17" s="172"/>
      <c r="D17" s="172"/>
      <c r="E17" s="172"/>
      <c r="F17" s="172"/>
      <c r="G17" s="172"/>
      <c r="H17" s="173"/>
      <c r="I17" s="171" t="s">
        <v>77</v>
      </c>
      <c r="J17" s="172"/>
      <c r="K17" s="173"/>
      <c r="L17" s="52"/>
      <c r="M17" s="52"/>
    </row>
    <row r="18" spans="1:13" ht="30" customHeight="1" x14ac:dyDescent="0.3">
      <c r="A18" s="53" t="s">
        <v>78</v>
      </c>
      <c r="B18" s="29" t="s">
        <v>33</v>
      </c>
      <c r="C18" s="100" t="s">
        <v>35</v>
      </c>
      <c r="D18" s="30" t="s">
        <v>27</v>
      </c>
      <c r="E18" s="30" t="s">
        <v>28</v>
      </c>
      <c r="F18" s="30" t="s">
        <v>36</v>
      </c>
      <c r="G18" s="31" t="s">
        <v>29</v>
      </c>
      <c r="H18" s="32" t="s">
        <v>37</v>
      </c>
      <c r="I18" s="29" t="s">
        <v>33</v>
      </c>
      <c r="J18" s="30" t="s">
        <v>36</v>
      </c>
      <c r="K18" s="32" t="s">
        <v>29</v>
      </c>
      <c r="L18" s="102" t="s">
        <v>79</v>
      </c>
      <c r="M18" s="54"/>
    </row>
    <row r="19" spans="1:13" x14ac:dyDescent="0.3">
      <c r="A19" s="55" t="s">
        <v>80</v>
      </c>
      <c r="B19" s="56">
        <v>100000</v>
      </c>
      <c r="C19" s="61">
        <v>200000</v>
      </c>
      <c r="D19" s="57">
        <v>430000</v>
      </c>
      <c r="E19" s="57">
        <v>490000</v>
      </c>
      <c r="F19" s="57">
        <v>678000</v>
      </c>
      <c r="G19" s="58">
        <v>22000</v>
      </c>
      <c r="H19" s="59">
        <v>640000</v>
      </c>
      <c r="I19" s="60">
        <f>1500+175000</f>
        <v>176500</v>
      </c>
      <c r="J19" s="61">
        <v>130735</v>
      </c>
      <c r="K19" s="59">
        <v>12000</v>
      </c>
      <c r="L19" s="103"/>
      <c r="M19" s="62"/>
    </row>
    <row r="20" spans="1:13" x14ac:dyDescent="0.3">
      <c r="A20" s="33" t="s">
        <v>31</v>
      </c>
      <c r="B20" s="64">
        <f>B19*B9</f>
        <v>123000</v>
      </c>
      <c r="C20" s="64">
        <f t="shared" ref="C20:K20" si="0">C19*C9</f>
        <v>246000</v>
      </c>
      <c r="D20" s="64">
        <f t="shared" si="0"/>
        <v>593400</v>
      </c>
      <c r="E20" s="64">
        <f t="shared" si="0"/>
        <v>676200</v>
      </c>
      <c r="F20" s="64">
        <f t="shared" si="0"/>
        <v>874620</v>
      </c>
      <c r="G20" s="64">
        <f t="shared" si="0"/>
        <v>29480</v>
      </c>
      <c r="H20" s="65">
        <f t="shared" si="0"/>
        <v>800000</v>
      </c>
      <c r="I20" s="66">
        <f t="shared" si="0"/>
        <v>319465</v>
      </c>
      <c r="J20" s="67">
        <f t="shared" si="0"/>
        <v>248396.5</v>
      </c>
      <c r="K20" s="65">
        <f t="shared" si="0"/>
        <v>22320</v>
      </c>
      <c r="L20" s="104">
        <f>SUM(B20:K20)</f>
        <v>3932881.5</v>
      </c>
      <c r="M20" s="69"/>
    </row>
    <row r="21" spans="1:13" x14ac:dyDescent="0.3">
      <c r="A21" s="43" t="s">
        <v>63</v>
      </c>
      <c r="B21" s="75">
        <f>B19*B10</f>
        <v>119200</v>
      </c>
      <c r="C21" s="75">
        <f t="shared" ref="C21:K21" si="1">C19*C10</f>
        <v>222200</v>
      </c>
      <c r="D21" s="75">
        <f t="shared" si="1"/>
        <v>500090</v>
      </c>
      <c r="E21" s="75">
        <f t="shared" si="1"/>
        <v>566440</v>
      </c>
      <c r="F21" s="75">
        <f t="shared" si="1"/>
        <v>769530</v>
      </c>
      <c r="G21" s="75">
        <f t="shared" si="1"/>
        <v>38654</v>
      </c>
      <c r="H21" s="76">
        <f t="shared" si="1"/>
        <v>711040</v>
      </c>
      <c r="I21" s="77">
        <f t="shared" si="1"/>
        <v>298285</v>
      </c>
      <c r="J21" s="78">
        <f t="shared" si="1"/>
        <v>202639.25</v>
      </c>
      <c r="K21" s="76">
        <f t="shared" si="1"/>
        <v>21720</v>
      </c>
      <c r="L21" s="105">
        <f>SUM(B21:K21)</f>
        <v>3449798.25</v>
      </c>
      <c r="M21" s="106" t="s">
        <v>82</v>
      </c>
    </row>
    <row r="23" spans="1:13" x14ac:dyDescent="0.3">
      <c r="A23" s="107"/>
    </row>
    <row r="25" spans="1:13" x14ac:dyDescent="0.3">
      <c r="A25" s="1" t="s">
        <v>85</v>
      </c>
    </row>
    <row r="26" spans="1:13" ht="15" thickBot="1" x14ac:dyDescent="0.35">
      <c r="A26" s="80" t="s">
        <v>96</v>
      </c>
      <c r="B26" s="171" t="s">
        <v>70</v>
      </c>
      <c r="C26" s="172"/>
      <c r="D26" s="172"/>
      <c r="E26" s="172"/>
      <c r="F26" s="172"/>
      <c r="G26" s="172"/>
      <c r="H26" s="173"/>
      <c r="I26" s="171" t="s">
        <v>71</v>
      </c>
      <c r="J26" s="172"/>
      <c r="K26" s="173"/>
      <c r="L26" s="81"/>
      <c r="M26" s="81"/>
    </row>
    <row r="27" spans="1:13" ht="28.8" x14ac:dyDescent="0.3">
      <c r="A27" s="82"/>
      <c r="B27" s="29" t="s">
        <v>33</v>
      </c>
      <c r="C27" s="100" t="s">
        <v>35</v>
      </c>
      <c r="D27" s="30" t="s">
        <v>27</v>
      </c>
      <c r="E27" s="30" t="s">
        <v>28</v>
      </c>
      <c r="F27" s="30" t="s">
        <v>36</v>
      </c>
      <c r="G27" s="31" t="s">
        <v>29</v>
      </c>
      <c r="H27" s="32" t="s">
        <v>37</v>
      </c>
      <c r="I27" s="29" t="s">
        <v>33</v>
      </c>
      <c r="J27" s="30" t="s">
        <v>36</v>
      </c>
      <c r="K27" s="32" t="s">
        <v>29</v>
      </c>
      <c r="L27" s="170"/>
      <c r="M27" s="170"/>
    </row>
    <row r="28" spans="1:13" x14ac:dyDescent="0.3">
      <c r="A28" s="108" t="s">
        <v>97</v>
      </c>
      <c r="B28" s="84" t="s">
        <v>98</v>
      </c>
      <c r="C28" s="109">
        <v>1.01</v>
      </c>
      <c r="D28" s="85">
        <v>1.0569999999999999</v>
      </c>
      <c r="E28" s="85">
        <v>1.0509999999999999</v>
      </c>
      <c r="F28" s="85">
        <v>1.032</v>
      </c>
      <c r="G28" s="85">
        <v>1.6519999999999999</v>
      </c>
      <c r="H28" s="86">
        <v>1.04</v>
      </c>
      <c r="I28" s="84">
        <v>1.4710000000000001</v>
      </c>
      <c r="J28" s="85">
        <v>1.3460000000000001</v>
      </c>
      <c r="K28" s="87">
        <v>1.6519999999999999</v>
      </c>
      <c r="L28" s="88"/>
      <c r="M28" s="88"/>
    </row>
    <row r="29" spans="1:13" x14ac:dyDescent="0.3">
      <c r="A29" s="110" t="s">
        <v>99</v>
      </c>
      <c r="B29" s="90" t="s">
        <v>98</v>
      </c>
      <c r="C29" s="38">
        <f>C10-C28</f>
        <v>0.10099999999999998</v>
      </c>
      <c r="D29" s="34">
        <f t="shared" ref="D29:K29" si="2">D10-D28</f>
        <v>0.10600000000000009</v>
      </c>
      <c r="E29" s="34">
        <f t="shared" si="2"/>
        <v>0.10499999999999998</v>
      </c>
      <c r="F29" s="34">
        <f t="shared" si="2"/>
        <v>0.10299999999999998</v>
      </c>
      <c r="G29" s="34">
        <f t="shared" si="2"/>
        <v>0.10499999999999998</v>
      </c>
      <c r="H29" s="91">
        <f t="shared" si="2"/>
        <v>7.0999999999999952E-2</v>
      </c>
      <c r="I29" s="90">
        <f t="shared" si="2"/>
        <v>0.21899999999999986</v>
      </c>
      <c r="J29" s="34">
        <f t="shared" si="2"/>
        <v>0.20399999999999996</v>
      </c>
      <c r="K29" s="92">
        <f t="shared" si="2"/>
        <v>0.15800000000000014</v>
      </c>
      <c r="L29" s="111" t="s">
        <v>100</v>
      </c>
      <c r="M29" s="88"/>
    </row>
    <row r="30" spans="1:13" x14ac:dyDescent="0.3">
      <c r="A30" s="112" t="s">
        <v>101</v>
      </c>
      <c r="B30" s="94" t="s">
        <v>98</v>
      </c>
      <c r="C30" s="95">
        <f t="shared" ref="C30:K30" si="3">C29/C28</f>
        <v>9.9999999999999978E-2</v>
      </c>
      <c r="D30" s="95">
        <f t="shared" si="3"/>
        <v>0.10028382213812687</v>
      </c>
      <c r="E30" s="95">
        <f t="shared" si="3"/>
        <v>9.9904852521408169E-2</v>
      </c>
      <c r="F30" s="95">
        <f t="shared" si="3"/>
        <v>9.980620155038758E-2</v>
      </c>
      <c r="G30" s="95">
        <f t="shared" si="3"/>
        <v>6.3559322033898302E-2</v>
      </c>
      <c r="H30" s="96">
        <f t="shared" si="3"/>
        <v>6.8269230769230721E-2</v>
      </c>
      <c r="I30" s="94">
        <f t="shared" si="3"/>
        <v>0.14887831407205973</v>
      </c>
      <c r="J30" s="95">
        <f t="shared" si="3"/>
        <v>0.15156017830609209</v>
      </c>
      <c r="K30" s="97">
        <f t="shared" si="3"/>
        <v>9.5641646489104212E-2</v>
      </c>
      <c r="L30" s="113">
        <f>AVERAGE(C30:K30)</f>
        <v>0.1031003964311453</v>
      </c>
      <c r="M30" s="88"/>
    </row>
  </sheetData>
  <mergeCells count="8">
    <mergeCell ref="L27:M27"/>
    <mergeCell ref="B7:H7"/>
    <mergeCell ref="I7:K7"/>
    <mergeCell ref="A15:I15"/>
    <mergeCell ref="B17:H17"/>
    <mergeCell ref="I17:K17"/>
    <mergeCell ref="B26:H26"/>
    <mergeCell ref="I26:K26"/>
  </mergeCells>
  <conditionalFormatting sqref="B29:C29 B30">
    <cfRule type="cellIs" dxfId="28" priority="9" operator="equal">
      <formula>#REF!</formula>
    </cfRule>
  </conditionalFormatting>
  <conditionalFormatting sqref="C30">
    <cfRule type="cellIs" dxfId="27" priority="1" operator="equal">
      <formula>#REF!</formula>
    </cfRule>
  </conditionalFormatting>
  <conditionalFormatting sqref="D29:F29">
    <cfRule type="cellIs" dxfId="26" priority="8" operator="equal">
      <formula>#REF!</formula>
    </cfRule>
  </conditionalFormatting>
  <conditionalFormatting sqref="D30:F30">
    <cfRule type="cellIs" dxfId="25" priority="7" operator="equal">
      <formula>#REF!</formula>
    </cfRule>
  </conditionalFormatting>
  <conditionalFormatting sqref="G29:K30">
    <cfRule type="cellIs" dxfId="24" priority="5" operator="equal">
      <formula>#REF!</formula>
    </cfRule>
  </conditionalFormatting>
  <conditionalFormatting sqref="L28:M30">
    <cfRule type="cellIs" dxfId="23" priority="2" operator="equal">
      <formula>#REF!</formula>
    </cfRule>
  </conditionalFormatting>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4E9F-BB60-488F-AE0F-1C5557C1D280}">
  <sheetPr>
    <pageSetUpPr fitToPage="1"/>
  </sheetPr>
  <dimension ref="A1:L30"/>
  <sheetViews>
    <sheetView zoomScaleNormal="100" workbookViewId="0">
      <selection activeCell="A13" sqref="A13"/>
    </sheetView>
  </sheetViews>
  <sheetFormatPr defaultRowHeight="14.4" x14ac:dyDescent="0.3"/>
  <cols>
    <col min="1" max="1" width="33.109375" customWidth="1"/>
    <col min="2" max="10" width="15.6640625" customWidth="1"/>
    <col min="11" max="11" width="14.44140625" customWidth="1"/>
    <col min="12" max="12" width="10.88671875" customWidth="1"/>
  </cols>
  <sheetData>
    <row r="1" spans="1:12" ht="18" x14ac:dyDescent="0.35">
      <c r="A1" s="26" t="s">
        <v>39</v>
      </c>
    </row>
    <row r="2" spans="1:12" ht="15.6" x14ac:dyDescent="0.3">
      <c r="A2" s="27" t="s">
        <v>67</v>
      </c>
    </row>
    <row r="3" spans="1:12" ht="15.6" x14ac:dyDescent="0.3">
      <c r="A3" s="27" t="s">
        <v>68</v>
      </c>
    </row>
    <row r="4" spans="1:12" ht="15.6" x14ac:dyDescent="0.3">
      <c r="A4" s="27" t="s">
        <v>69</v>
      </c>
      <c r="B4" s="27"/>
      <c r="H4" s="27"/>
    </row>
    <row r="5" spans="1:12" ht="15.6" x14ac:dyDescent="0.3">
      <c r="A5" s="27"/>
      <c r="B5" s="27"/>
      <c r="H5" s="27"/>
    </row>
    <row r="6" spans="1:12" ht="34.950000000000003" customHeight="1" thickBot="1" x14ac:dyDescent="0.35">
      <c r="A6" s="1"/>
      <c r="B6" s="171" t="s">
        <v>70</v>
      </c>
      <c r="C6" s="172"/>
      <c r="D6" s="172"/>
      <c r="E6" s="172"/>
      <c r="F6" s="172"/>
      <c r="G6" s="173"/>
      <c r="H6" s="171" t="s">
        <v>71</v>
      </c>
      <c r="I6" s="172"/>
      <c r="J6" s="173"/>
    </row>
    <row r="7" spans="1:12" ht="35.4" customHeight="1" x14ac:dyDescent="0.3">
      <c r="A7" s="28" t="s">
        <v>43</v>
      </c>
      <c r="B7" s="29" t="s">
        <v>35</v>
      </c>
      <c r="C7" s="30" t="s">
        <v>27</v>
      </c>
      <c r="D7" s="30" t="s">
        <v>28</v>
      </c>
      <c r="E7" s="30" t="s">
        <v>36</v>
      </c>
      <c r="F7" s="31" t="s">
        <v>29</v>
      </c>
      <c r="G7" s="32" t="s">
        <v>37</v>
      </c>
      <c r="H7" s="29" t="s">
        <v>33</v>
      </c>
      <c r="I7" s="30" t="s">
        <v>36</v>
      </c>
      <c r="J7" s="32" t="s">
        <v>29</v>
      </c>
    </row>
    <row r="8" spans="1:12" ht="24.9" customHeight="1" x14ac:dyDescent="0.3">
      <c r="A8" s="33" t="s">
        <v>72</v>
      </c>
      <c r="B8" s="34" t="s">
        <v>73</v>
      </c>
      <c r="C8" s="34" t="s">
        <v>73</v>
      </c>
      <c r="D8" s="34" t="s">
        <v>73</v>
      </c>
      <c r="E8" s="34" t="s">
        <v>73</v>
      </c>
      <c r="F8" s="35" t="s">
        <v>73</v>
      </c>
      <c r="G8" s="36" t="s">
        <v>73</v>
      </c>
      <c r="H8" s="37">
        <v>1.7</v>
      </c>
      <c r="I8" s="38">
        <v>1.72</v>
      </c>
      <c r="J8" s="36">
        <v>1.75</v>
      </c>
    </row>
    <row r="9" spans="1:12" ht="24.9" customHeight="1" x14ac:dyDescent="0.3">
      <c r="A9" s="33" t="s">
        <v>31</v>
      </c>
      <c r="B9" s="39">
        <v>1.18</v>
      </c>
      <c r="C9" s="39">
        <v>1.35</v>
      </c>
      <c r="D9" s="39">
        <v>1.36</v>
      </c>
      <c r="E9" s="39">
        <v>1.24</v>
      </c>
      <c r="F9" s="39">
        <v>1.45</v>
      </c>
      <c r="G9" s="40">
        <v>1.24</v>
      </c>
      <c r="H9" s="41">
        <v>1.76</v>
      </c>
      <c r="I9" s="42">
        <v>1.85</v>
      </c>
      <c r="J9" s="40">
        <v>1.8</v>
      </c>
    </row>
    <row r="10" spans="1:12" ht="24.9" customHeight="1" x14ac:dyDescent="0.3">
      <c r="A10" s="43" t="s">
        <v>63</v>
      </c>
      <c r="B10" s="44">
        <v>1.01</v>
      </c>
      <c r="C10" s="44">
        <v>1.0569999999999999</v>
      </c>
      <c r="D10" s="44">
        <v>1.0509999999999999</v>
      </c>
      <c r="E10" s="44">
        <v>1.032</v>
      </c>
      <c r="F10" s="44">
        <v>1.6519999999999999</v>
      </c>
      <c r="G10" s="45">
        <v>1.04</v>
      </c>
      <c r="H10" s="46">
        <v>1.4710000000000001</v>
      </c>
      <c r="I10" s="47">
        <v>1.3460000000000001</v>
      </c>
      <c r="J10" s="45">
        <v>1.6519999999999999</v>
      </c>
    </row>
    <row r="11" spans="1:12" s="6" customFormat="1" ht="19.5" customHeight="1" x14ac:dyDescent="0.3">
      <c r="B11" s="48"/>
      <c r="C11" s="48"/>
      <c r="D11" s="48"/>
      <c r="E11" s="48"/>
      <c r="F11" s="48"/>
      <c r="G11" s="48"/>
      <c r="H11" s="48"/>
      <c r="I11" s="48"/>
      <c r="J11" s="48"/>
    </row>
    <row r="12" spans="1:12" x14ac:dyDescent="0.3">
      <c r="A12" s="49" t="s">
        <v>74</v>
      </c>
    </row>
    <row r="13" spans="1:12" x14ac:dyDescent="0.3">
      <c r="A13" s="50"/>
    </row>
    <row r="14" spans="1:12" s="1" customFormat="1" x14ac:dyDescent="0.3">
      <c r="K14" s="51"/>
    </row>
    <row r="15" spans="1:12" ht="24.9" customHeight="1" thickBot="1" x14ac:dyDescent="0.35">
      <c r="A15" s="51" t="s">
        <v>75</v>
      </c>
      <c r="B15" s="171" t="s">
        <v>76</v>
      </c>
      <c r="C15" s="172"/>
      <c r="D15" s="172"/>
      <c r="E15" s="172"/>
      <c r="F15" s="172"/>
      <c r="G15" s="173"/>
      <c r="H15" s="171" t="s">
        <v>77</v>
      </c>
      <c r="I15" s="172"/>
      <c r="J15" s="173"/>
      <c r="K15" s="52"/>
      <c r="L15" s="52"/>
    </row>
    <row r="16" spans="1:12" ht="30" customHeight="1" x14ac:dyDescent="0.3">
      <c r="A16" s="53" t="s">
        <v>78</v>
      </c>
      <c r="B16" s="29" t="s">
        <v>35</v>
      </c>
      <c r="C16" s="30" t="s">
        <v>27</v>
      </c>
      <c r="D16" s="30" t="s">
        <v>28</v>
      </c>
      <c r="E16" s="30" t="s">
        <v>36</v>
      </c>
      <c r="F16" s="31" t="s">
        <v>29</v>
      </c>
      <c r="G16" s="32" t="s">
        <v>37</v>
      </c>
      <c r="H16" s="29" t="s">
        <v>33</v>
      </c>
      <c r="I16" s="30" t="s">
        <v>36</v>
      </c>
      <c r="J16" s="32" t="s">
        <v>29</v>
      </c>
      <c r="K16" s="51" t="s">
        <v>79</v>
      </c>
      <c r="L16" s="54"/>
    </row>
    <row r="17" spans="1:12" x14ac:dyDescent="0.3">
      <c r="A17" s="55" t="s">
        <v>80</v>
      </c>
      <c r="B17" s="56">
        <v>200000</v>
      </c>
      <c r="C17" s="57">
        <v>429000</v>
      </c>
      <c r="D17" s="57">
        <v>482000</v>
      </c>
      <c r="E17" s="57">
        <v>653000</v>
      </c>
      <c r="F17" s="58">
        <v>7000</v>
      </c>
      <c r="G17" s="59">
        <v>680000</v>
      </c>
      <c r="H17" s="60">
        <v>150000</v>
      </c>
      <c r="I17" s="61">
        <v>115000</v>
      </c>
      <c r="J17" s="59">
        <v>70000</v>
      </c>
      <c r="K17" s="62"/>
      <c r="L17" s="62"/>
    </row>
    <row r="18" spans="1:12" x14ac:dyDescent="0.3">
      <c r="A18" s="33" t="s">
        <v>72</v>
      </c>
      <c r="B18" s="63" t="s">
        <v>73</v>
      </c>
      <c r="C18" s="64" t="s">
        <v>73</v>
      </c>
      <c r="D18" s="64" t="s">
        <v>73</v>
      </c>
      <c r="E18" s="64" t="s">
        <v>73</v>
      </c>
      <c r="F18" s="64" t="s">
        <v>73</v>
      </c>
      <c r="G18" s="65" t="s">
        <v>73</v>
      </c>
      <c r="H18" s="66">
        <f>H17*H8</f>
        <v>255000</v>
      </c>
      <c r="I18" s="67">
        <f>I17*I8</f>
        <v>197800</v>
      </c>
      <c r="J18" s="65">
        <f>J17*J8</f>
        <v>122500</v>
      </c>
      <c r="K18" s="68" t="s">
        <v>81</v>
      </c>
      <c r="L18" s="69"/>
    </row>
    <row r="19" spans="1:12" x14ac:dyDescent="0.3">
      <c r="A19" s="33" t="s">
        <v>31</v>
      </c>
      <c r="B19" s="70">
        <f t="shared" ref="B19:J19" si="0">B17*B9</f>
        <v>236000</v>
      </c>
      <c r="C19" s="70">
        <f t="shared" si="0"/>
        <v>579150</v>
      </c>
      <c r="D19" s="70">
        <f t="shared" si="0"/>
        <v>655520</v>
      </c>
      <c r="E19" s="70">
        <f t="shared" si="0"/>
        <v>809720</v>
      </c>
      <c r="F19" s="70">
        <f t="shared" si="0"/>
        <v>10150</v>
      </c>
      <c r="G19" s="71">
        <f t="shared" si="0"/>
        <v>843200</v>
      </c>
      <c r="H19" s="72">
        <f t="shared" si="0"/>
        <v>264000</v>
      </c>
      <c r="I19" s="73">
        <f t="shared" si="0"/>
        <v>212750</v>
      </c>
      <c r="J19" s="71">
        <f t="shared" si="0"/>
        <v>126000</v>
      </c>
      <c r="K19" s="74">
        <f>SUM(B19:J19)</f>
        <v>3736490</v>
      </c>
      <c r="L19" s="69"/>
    </row>
    <row r="20" spans="1:12" x14ac:dyDescent="0.3">
      <c r="A20" s="43" t="s">
        <v>63</v>
      </c>
      <c r="B20" s="75">
        <f t="shared" ref="B20:J20" si="1">B17*B10</f>
        <v>202000</v>
      </c>
      <c r="C20" s="75">
        <f t="shared" si="1"/>
        <v>453453</v>
      </c>
      <c r="D20" s="75">
        <f t="shared" si="1"/>
        <v>506581.99999999994</v>
      </c>
      <c r="E20" s="75">
        <f t="shared" si="1"/>
        <v>673896</v>
      </c>
      <c r="F20" s="75">
        <f t="shared" si="1"/>
        <v>11564</v>
      </c>
      <c r="G20" s="76">
        <f t="shared" si="1"/>
        <v>707200</v>
      </c>
      <c r="H20" s="77">
        <f t="shared" si="1"/>
        <v>220650</v>
      </c>
      <c r="I20" s="78">
        <f t="shared" si="1"/>
        <v>154790</v>
      </c>
      <c r="J20" s="76">
        <f t="shared" si="1"/>
        <v>115640</v>
      </c>
      <c r="K20" s="79">
        <f>SUM(B20:J20)</f>
        <v>3045775</v>
      </c>
      <c r="L20" t="s">
        <v>82</v>
      </c>
    </row>
    <row r="22" spans="1:12" ht="69" customHeight="1" x14ac:dyDescent="0.3">
      <c r="A22" s="153" t="s">
        <v>83</v>
      </c>
      <c r="B22" s="153"/>
      <c r="C22" s="153"/>
      <c r="D22" s="153"/>
      <c r="E22" s="153"/>
      <c r="F22" s="153"/>
      <c r="G22" s="153"/>
      <c r="H22" s="153"/>
      <c r="I22" s="153"/>
      <c r="J22" s="153"/>
      <c r="L22" t="s">
        <v>84</v>
      </c>
    </row>
    <row r="25" spans="1:12" x14ac:dyDescent="0.3">
      <c r="A25" s="1" t="s">
        <v>85</v>
      </c>
    </row>
    <row r="26" spans="1:12" ht="15" thickBot="1" x14ac:dyDescent="0.35">
      <c r="A26" s="80" t="s">
        <v>86</v>
      </c>
      <c r="B26" s="171" t="s">
        <v>70</v>
      </c>
      <c r="C26" s="172"/>
      <c r="D26" s="172"/>
      <c r="E26" s="172"/>
      <c r="F26" s="172"/>
      <c r="G26" s="173"/>
      <c r="H26" s="171" t="s">
        <v>71</v>
      </c>
      <c r="I26" s="172"/>
      <c r="J26" s="173"/>
      <c r="K26" s="81"/>
      <c r="L26" s="81"/>
    </row>
    <row r="27" spans="1:12" ht="28.8" x14ac:dyDescent="0.3">
      <c r="A27" s="82"/>
      <c r="B27" s="29" t="s">
        <v>35</v>
      </c>
      <c r="C27" s="30" t="s">
        <v>27</v>
      </c>
      <c r="D27" s="30" t="s">
        <v>28</v>
      </c>
      <c r="E27" s="30" t="s">
        <v>36</v>
      </c>
      <c r="F27" s="31" t="s">
        <v>29</v>
      </c>
      <c r="G27" s="32" t="s">
        <v>37</v>
      </c>
      <c r="H27" s="29" t="s">
        <v>33</v>
      </c>
      <c r="I27" s="30" t="s">
        <v>36</v>
      </c>
      <c r="J27" s="32" t="s">
        <v>29</v>
      </c>
      <c r="K27" s="170"/>
      <c r="L27" s="170"/>
    </row>
    <row r="28" spans="1:12" x14ac:dyDescent="0.3">
      <c r="A28" s="83" t="s">
        <v>87</v>
      </c>
      <c r="B28" s="84">
        <v>0.96309999999999996</v>
      </c>
      <c r="C28" s="85">
        <v>0.96919999999999995</v>
      </c>
      <c r="D28" s="85">
        <v>1</v>
      </c>
      <c r="E28" s="85">
        <v>0.98499999999999999</v>
      </c>
      <c r="F28" s="85">
        <v>1.5880000000000001</v>
      </c>
      <c r="G28" s="86">
        <v>1.01</v>
      </c>
      <c r="H28" s="84">
        <v>1.59</v>
      </c>
      <c r="I28" s="85">
        <v>1.3</v>
      </c>
      <c r="J28" s="87">
        <v>1.5880000000000001</v>
      </c>
      <c r="K28" s="88"/>
      <c r="L28" s="88"/>
    </row>
    <row r="29" spans="1:12" x14ac:dyDescent="0.3">
      <c r="A29" s="89" t="s">
        <v>88</v>
      </c>
      <c r="B29" s="90">
        <f>B10-B28</f>
        <v>4.6900000000000053E-2</v>
      </c>
      <c r="C29" s="34">
        <f t="shared" ref="C29:J29" si="2">C10-C28</f>
        <v>8.7799999999999989E-2</v>
      </c>
      <c r="D29" s="34">
        <f t="shared" si="2"/>
        <v>5.0999999999999934E-2</v>
      </c>
      <c r="E29" s="34">
        <f t="shared" si="2"/>
        <v>4.7000000000000042E-2</v>
      </c>
      <c r="F29" s="34">
        <f t="shared" si="2"/>
        <v>6.3999999999999835E-2</v>
      </c>
      <c r="G29" s="91">
        <f t="shared" si="2"/>
        <v>3.0000000000000027E-2</v>
      </c>
      <c r="H29" s="90">
        <f t="shared" si="2"/>
        <v>-0.11899999999999999</v>
      </c>
      <c r="I29" s="34">
        <f t="shared" si="2"/>
        <v>4.6000000000000041E-2</v>
      </c>
      <c r="J29" s="92">
        <f t="shared" si="2"/>
        <v>6.3999999999999835E-2</v>
      </c>
      <c r="K29" s="88"/>
      <c r="L29" s="88"/>
    </row>
    <row r="30" spans="1:12" x14ac:dyDescent="0.3">
      <c r="A30" s="93" t="s">
        <v>89</v>
      </c>
      <c r="B30" s="94">
        <f>B29/B28</f>
        <v>4.8696916208078138E-2</v>
      </c>
      <c r="C30" s="95">
        <f t="shared" ref="C30:J30" si="3">C29/C28</f>
        <v>9.0590177465951299E-2</v>
      </c>
      <c r="D30" s="95">
        <f t="shared" si="3"/>
        <v>5.0999999999999934E-2</v>
      </c>
      <c r="E30" s="95">
        <f t="shared" si="3"/>
        <v>4.7715736040609177E-2</v>
      </c>
      <c r="F30" s="95">
        <f t="shared" si="3"/>
        <v>4.0302267002518787E-2</v>
      </c>
      <c r="G30" s="96">
        <f t="shared" si="3"/>
        <v>2.9702970297029729E-2</v>
      </c>
      <c r="H30" s="94">
        <f t="shared" si="3"/>
        <v>-7.4842767295597482E-2</v>
      </c>
      <c r="I30" s="95">
        <f t="shared" si="3"/>
        <v>3.5384615384615417E-2</v>
      </c>
      <c r="J30" s="97">
        <f t="shared" si="3"/>
        <v>4.0302267002518787E-2</v>
      </c>
      <c r="K30" s="88"/>
      <c r="L30" s="88"/>
    </row>
  </sheetData>
  <mergeCells count="8">
    <mergeCell ref="K27:L27"/>
    <mergeCell ref="B6:G6"/>
    <mergeCell ref="H6:J6"/>
    <mergeCell ref="B15:G15"/>
    <mergeCell ref="H15:J15"/>
    <mergeCell ref="A22:J22"/>
    <mergeCell ref="B26:G26"/>
    <mergeCell ref="H26:J26"/>
  </mergeCells>
  <conditionalFormatting sqref="B8:B10">
    <cfRule type="cellIs" dxfId="22" priority="20" operator="equal">
      <formula>$B$11</formula>
    </cfRule>
  </conditionalFormatting>
  <conditionalFormatting sqref="B18:B20">
    <cfRule type="cellIs" dxfId="21" priority="11" operator="equal">
      <formula>$B$11</formula>
    </cfRule>
  </conditionalFormatting>
  <conditionalFormatting sqref="B29:B30">
    <cfRule type="cellIs" dxfId="20" priority="8" operator="equal">
      <formula>#REF!</formula>
    </cfRule>
  </conditionalFormatting>
  <conditionalFormatting sqref="C8:C10">
    <cfRule type="cellIs" dxfId="19" priority="26" operator="equal">
      <formula>$C$11</formula>
    </cfRule>
  </conditionalFormatting>
  <conditionalFormatting sqref="C18:C20">
    <cfRule type="cellIs" dxfId="18" priority="17" operator="equal">
      <formula>$C$11</formula>
    </cfRule>
  </conditionalFormatting>
  <conditionalFormatting sqref="C29:E29">
    <cfRule type="cellIs" dxfId="17" priority="7" operator="equal">
      <formula>#REF!</formula>
    </cfRule>
  </conditionalFormatting>
  <conditionalFormatting sqref="C30:E30">
    <cfRule type="cellIs" dxfId="16" priority="6" operator="equal">
      <formula>#REF!</formula>
    </cfRule>
  </conditionalFormatting>
  <conditionalFormatting sqref="D8:D10">
    <cfRule type="cellIs" dxfId="15" priority="25" operator="equal">
      <formula>$D$11</formula>
    </cfRule>
  </conditionalFormatting>
  <conditionalFormatting sqref="D18:D20">
    <cfRule type="cellIs" dxfId="14" priority="16" operator="equal">
      <formula>$D$11</formula>
    </cfRule>
  </conditionalFormatting>
  <conditionalFormatting sqref="E8:E10">
    <cfRule type="cellIs" dxfId="13" priority="24" operator="equal">
      <formula>$E$11</formula>
    </cfRule>
  </conditionalFormatting>
  <conditionalFormatting sqref="E18:E20">
    <cfRule type="cellIs" dxfId="12" priority="15" operator="equal">
      <formula>$E$11</formula>
    </cfRule>
  </conditionalFormatting>
  <conditionalFormatting sqref="F8:F10">
    <cfRule type="cellIs" dxfId="11" priority="23" operator="equal">
      <formula>$F$11</formula>
    </cfRule>
  </conditionalFormatting>
  <conditionalFormatting sqref="F18:F20">
    <cfRule type="cellIs" dxfId="10" priority="14" operator="equal">
      <formula>$F$11</formula>
    </cfRule>
  </conditionalFormatting>
  <conditionalFormatting sqref="F29:J30">
    <cfRule type="cellIs" dxfId="9" priority="4" operator="equal">
      <formula>#REF!</formula>
    </cfRule>
  </conditionalFormatting>
  <conditionalFormatting sqref="G8:G10">
    <cfRule type="cellIs" dxfId="8" priority="22" operator="equal">
      <formula>$G$11</formula>
    </cfRule>
  </conditionalFormatting>
  <conditionalFormatting sqref="G18:G20">
    <cfRule type="cellIs" dxfId="7" priority="13" operator="equal">
      <formula>$G$11</formula>
    </cfRule>
  </conditionalFormatting>
  <conditionalFormatting sqref="H8:H10">
    <cfRule type="cellIs" dxfId="6" priority="21" operator="equal">
      <formula>$H$11</formula>
    </cfRule>
  </conditionalFormatting>
  <conditionalFormatting sqref="H18:H20">
    <cfRule type="cellIs" dxfId="5" priority="12" operator="equal">
      <formula>$H$11</formula>
    </cfRule>
  </conditionalFormatting>
  <conditionalFormatting sqref="I8:I10">
    <cfRule type="cellIs" dxfId="4" priority="19" operator="equal">
      <formula>$I$11</formula>
    </cfRule>
  </conditionalFormatting>
  <conditionalFormatting sqref="I18:I20">
    <cfRule type="cellIs" dxfId="3" priority="10" operator="equal">
      <formula>$I$11</formula>
    </cfRule>
  </conditionalFormatting>
  <conditionalFormatting sqref="J8:J10">
    <cfRule type="cellIs" dxfId="2" priority="18" operator="equal">
      <formula>$J$11</formula>
    </cfRule>
  </conditionalFormatting>
  <conditionalFormatting sqref="J18:J20">
    <cfRule type="cellIs" dxfId="1" priority="9" operator="equal">
      <formula>$J$11</formula>
    </cfRule>
  </conditionalFormatting>
  <conditionalFormatting sqref="K28:L30">
    <cfRule type="cellIs" dxfId="0" priority="1" operator="equal">
      <formula>#REF!</formula>
    </cfRule>
  </conditionalFormatting>
  <pageMargins left="0.7" right="0.7" top="0.75" bottom="0.75" header="0.3" footer="0.3"/>
  <pageSetup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4AEA3-BFB8-4090-84E2-70A9E8F728C5}">
  <sheetPr>
    <pageSetUpPr fitToPage="1"/>
  </sheetPr>
  <dimension ref="A1:T10"/>
  <sheetViews>
    <sheetView zoomScaleNormal="100" workbookViewId="0">
      <selection activeCell="C26" sqref="C26"/>
    </sheetView>
  </sheetViews>
  <sheetFormatPr defaultRowHeight="14.4" x14ac:dyDescent="0.3"/>
  <cols>
    <col min="1" max="1" width="33.109375" customWidth="1"/>
    <col min="2" max="10" width="15.6640625" customWidth="1"/>
  </cols>
  <sheetData>
    <row r="1" spans="1:20" s="13" customFormat="1" ht="12" x14ac:dyDescent="0.25">
      <c r="A1" s="12" t="s">
        <v>39</v>
      </c>
    </row>
    <row r="2" spans="1:20" s="13" customFormat="1" ht="12" x14ac:dyDescent="0.25">
      <c r="A2" s="13" t="s">
        <v>40</v>
      </c>
    </row>
    <row r="3" spans="1:20" s="13" customFormat="1" ht="12" x14ac:dyDescent="0.25">
      <c r="A3" s="14" t="s">
        <v>41</v>
      </c>
    </row>
    <row r="4" spans="1:20" s="13" customFormat="1" ht="12.6" thickBot="1" x14ac:dyDescent="0.3">
      <c r="A4" s="13" t="s">
        <v>42</v>
      </c>
    </row>
    <row r="5" spans="1:20" s="13" customFormat="1" ht="84.6" thickBot="1" x14ac:dyDescent="0.3">
      <c r="A5" s="15" t="s">
        <v>43</v>
      </c>
      <c r="B5" s="16" t="s">
        <v>44</v>
      </c>
      <c r="C5" s="16" t="s">
        <v>45</v>
      </c>
      <c r="D5" s="16" t="s">
        <v>46</v>
      </c>
      <c r="E5" s="16" t="s">
        <v>47</v>
      </c>
      <c r="F5" s="16" t="s">
        <v>48</v>
      </c>
      <c r="G5" s="16" t="s">
        <v>49</v>
      </c>
      <c r="H5" s="16" t="s">
        <v>50</v>
      </c>
      <c r="I5" s="16" t="s">
        <v>51</v>
      </c>
      <c r="J5" s="16" t="s">
        <v>52</v>
      </c>
      <c r="K5" s="16" t="s">
        <v>53</v>
      </c>
      <c r="L5" s="16" t="s">
        <v>54</v>
      </c>
      <c r="M5" s="16" t="s">
        <v>55</v>
      </c>
      <c r="N5" s="16" t="s">
        <v>56</v>
      </c>
      <c r="O5" s="16" t="s">
        <v>57</v>
      </c>
      <c r="P5" s="16" t="s">
        <v>58</v>
      </c>
      <c r="Q5" s="16" t="s">
        <v>59</v>
      </c>
      <c r="R5" s="16" t="s">
        <v>60</v>
      </c>
      <c r="S5" s="16" t="s">
        <v>61</v>
      </c>
      <c r="T5" s="17" t="s">
        <v>62</v>
      </c>
    </row>
    <row r="6" spans="1:20" s="13" customFormat="1" ht="12" x14ac:dyDescent="0.25">
      <c r="A6" s="18" t="s">
        <v>31</v>
      </c>
      <c r="B6" s="19">
        <v>1.18</v>
      </c>
      <c r="C6" s="19">
        <f>B6*C22</f>
        <v>0</v>
      </c>
      <c r="D6" s="19">
        <v>1.03</v>
      </c>
      <c r="E6" s="19">
        <f>D6*E22</f>
        <v>0</v>
      </c>
      <c r="F6" s="19">
        <v>1.05</v>
      </c>
      <c r="G6" s="19">
        <f>F6*G22</f>
        <v>0</v>
      </c>
      <c r="H6" s="19">
        <v>1.05</v>
      </c>
      <c r="I6" s="19">
        <f>H6*I22</f>
        <v>0</v>
      </c>
      <c r="J6" s="19">
        <v>1.64</v>
      </c>
      <c r="K6" s="19">
        <f>J6*K22</f>
        <v>0</v>
      </c>
      <c r="L6" s="19">
        <v>1.18</v>
      </c>
      <c r="M6" s="19">
        <f>L6*M23</f>
        <v>0</v>
      </c>
      <c r="N6" s="19">
        <v>1.08</v>
      </c>
      <c r="O6" s="20">
        <f>N6*O23</f>
        <v>0</v>
      </c>
      <c r="P6" s="19">
        <v>1.59</v>
      </c>
      <c r="Q6" s="20">
        <f>P6*Q23</f>
        <v>0</v>
      </c>
      <c r="R6" s="19">
        <v>1.55</v>
      </c>
      <c r="S6" s="20">
        <f>R6*S23</f>
        <v>0</v>
      </c>
      <c r="T6" s="19">
        <f>C6+E6+G6+I6+K6+M6+O6+Q6+S6</f>
        <v>0</v>
      </c>
    </row>
    <row r="7" spans="1:20" s="13" customFormat="1" ht="12" x14ac:dyDescent="0.25">
      <c r="A7" s="21" t="s">
        <v>63</v>
      </c>
      <c r="B7" s="22">
        <v>1</v>
      </c>
      <c r="C7" s="23">
        <f>B7*C22</f>
        <v>0</v>
      </c>
      <c r="D7" s="24">
        <v>0.96309999999999996</v>
      </c>
      <c r="E7" s="23">
        <f>D7*E22</f>
        <v>0</v>
      </c>
      <c r="F7" s="22">
        <v>1.01</v>
      </c>
      <c r="G7" s="23">
        <f>F7*G22</f>
        <v>0</v>
      </c>
      <c r="H7" s="23">
        <v>0.98499999999999999</v>
      </c>
      <c r="I7" s="23">
        <f>H7*I22</f>
        <v>0</v>
      </c>
      <c r="J7" s="22">
        <v>1.3</v>
      </c>
      <c r="K7" s="23">
        <f>J7*K22</f>
        <v>0</v>
      </c>
      <c r="L7" s="24">
        <v>0.96919999999999995</v>
      </c>
      <c r="M7" s="23">
        <f>L7*M23</f>
        <v>0</v>
      </c>
      <c r="N7" s="23">
        <v>1.5880000000000001</v>
      </c>
      <c r="O7" s="23">
        <f>N7*O23</f>
        <v>0</v>
      </c>
      <c r="P7" s="23">
        <v>1.5880000000000001</v>
      </c>
      <c r="Q7" s="22">
        <f>P7*Q23</f>
        <v>0</v>
      </c>
      <c r="R7" s="22">
        <v>1.59</v>
      </c>
      <c r="S7" s="23">
        <f>R7*S23</f>
        <v>0</v>
      </c>
      <c r="T7" s="22">
        <f>C7+E7+G7+I7+K7+M7+O7+Q7+S7</f>
        <v>0</v>
      </c>
    </row>
    <row r="8" spans="1:20" s="13" customFormat="1" ht="12" x14ac:dyDescent="0.25">
      <c r="A8" s="18" t="s">
        <v>64</v>
      </c>
      <c r="B8" s="20" t="s">
        <v>65</v>
      </c>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row>
    <row r="9" spans="1:20" s="13" customFormat="1" ht="12" x14ac:dyDescent="0.25"/>
    <row r="10" spans="1:20" s="13" customFormat="1" ht="12" x14ac:dyDescent="0.25">
      <c r="A10" s="25" t="s">
        <v>66</v>
      </c>
    </row>
  </sheetData>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2024</vt:lpstr>
      <vt:lpstr>Bid Review</vt:lpstr>
      <vt:lpstr>2023</vt:lpstr>
      <vt:lpstr>2022</vt:lpstr>
      <vt:lpstr>2021</vt:lpstr>
      <vt:lpstr>2019</vt:lpstr>
      <vt:lpstr>2018</vt:lpstr>
      <vt:lpstr>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2023-03-15T23:11:07Z</cp:lastPrinted>
  <dcterms:created xsi:type="dcterms:W3CDTF">2021-04-15T23:16:11Z</dcterms:created>
  <dcterms:modified xsi:type="dcterms:W3CDTF">2024-03-07T21:15:36Z</dcterms:modified>
</cp:coreProperties>
</file>